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BE9D61B3-A18A-433E-AC31-A9C5D5A80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rashoda'!$A$1:$G$73</definedName>
    <definedName name="_xlnm.Print_Area" localSheetId="0">' Sažetak'!$A$1:$J$42</definedName>
    <definedName name="_xlnm.Print_Area" localSheetId="3">'Posebni dio'!$A$1:$G$45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H13" i="2"/>
  <c r="I13" i="2"/>
  <c r="J13" i="2"/>
  <c r="G14" i="2"/>
  <c r="F14" i="2"/>
  <c r="G11" i="2"/>
  <c r="G10" i="2"/>
  <c r="D46" i="4"/>
  <c r="E46" i="4"/>
  <c r="F46" i="4"/>
  <c r="G46" i="4"/>
  <c r="C46" i="4"/>
  <c r="G31" i="2"/>
  <c r="F31" i="2"/>
  <c r="D19" i="4"/>
  <c r="D18" i="4" s="1"/>
  <c r="E19" i="4"/>
  <c r="E18" i="4" s="1"/>
  <c r="F19" i="4"/>
  <c r="F18" i="4" s="1"/>
  <c r="G19" i="4"/>
  <c r="G18" i="4" s="1"/>
  <c r="C19" i="4"/>
  <c r="C18" i="4" s="1"/>
  <c r="D26" i="6" l="1"/>
  <c r="D25" i="6" s="1"/>
  <c r="E26" i="6"/>
  <c r="E25" i="6" s="1"/>
  <c r="F26" i="6"/>
  <c r="F25" i="6" s="1"/>
  <c r="G26" i="6"/>
  <c r="G25" i="6" s="1"/>
  <c r="D23" i="6"/>
  <c r="E23" i="6"/>
  <c r="E22" i="6" s="1"/>
  <c r="F23" i="6"/>
  <c r="F22" i="6" s="1"/>
  <c r="G23" i="6"/>
  <c r="G22" i="6" s="1"/>
  <c r="D22" i="6"/>
  <c r="D19" i="6"/>
  <c r="D18" i="6" s="1"/>
  <c r="E19" i="6"/>
  <c r="E18" i="6" s="1"/>
  <c r="F19" i="6"/>
  <c r="F18" i="6" s="1"/>
  <c r="G19" i="6"/>
  <c r="G18" i="6" s="1"/>
  <c r="D14" i="6"/>
  <c r="D13" i="6" s="1"/>
  <c r="E14" i="6"/>
  <c r="E13" i="6" s="1"/>
  <c r="F14" i="6"/>
  <c r="F13" i="6" s="1"/>
  <c r="G14" i="6"/>
  <c r="G13" i="6" s="1"/>
  <c r="C26" i="6"/>
  <c r="C25" i="6" s="1"/>
  <c r="C23" i="6"/>
  <c r="C22" i="6" s="1"/>
  <c r="C19" i="6"/>
  <c r="C18" i="6" s="1"/>
  <c r="C14" i="6"/>
  <c r="C13" i="6" s="1"/>
  <c r="D31" i="6"/>
  <c r="D30" i="6" s="1"/>
  <c r="D29" i="6" s="1"/>
  <c r="E31" i="6"/>
  <c r="E30" i="6" s="1"/>
  <c r="E29" i="6" s="1"/>
  <c r="F31" i="6"/>
  <c r="F30" i="6" s="1"/>
  <c r="F29" i="6" s="1"/>
  <c r="G31" i="6"/>
  <c r="G30" i="6" s="1"/>
  <c r="G29" i="6" s="1"/>
  <c r="C31" i="6"/>
  <c r="D58" i="4"/>
  <c r="E58" i="4"/>
  <c r="F58" i="4"/>
  <c r="G58" i="4"/>
  <c r="D56" i="4"/>
  <c r="E56" i="4"/>
  <c r="F56" i="4"/>
  <c r="G56" i="4"/>
  <c r="D54" i="4"/>
  <c r="E54" i="4"/>
  <c r="F54" i="4"/>
  <c r="G54" i="4"/>
  <c r="D52" i="4"/>
  <c r="E52" i="4"/>
  <c r="F52" i="4"/>
  <c r="G52" i="4"/>
  <c r="C58" i="4"/>
  <c r="C56" i="4"/>
  <c r="C54" i="4"/>
  <c r="C52" i="4"/>
  <c r="D44" i="4"/>
  <c r="E44" i="4"/>
  <c r="F44" i="4"/>
  <c r="G44" i="4"/>
  <c r="D42" i="4"/>
  <c r="E42" i="4"/>
  <c r="F42" i="4"/>
  <c r="G42" i="4"/>
  <c r="D40" i="4"/>
  <c r="E40" i="4"/>
  <c r="F40" i="4"/>
  <c r="G40" i="4"/>
  <c r="C44" i="4"/>
  <c r="C42" i="4"/>
  <c r="C40" i="4"/>
  <c r="D30" i="4"/>
  <c r="E30" i="4"/>
  <c r="F30" i="4"/>
  <c r="G30" i="4"/>
  <c r="D26" i="4"/>
  <c r="E26" i="4"/>
  <c r="F26" i="4"/>
  <c r="G26" i="4"/>
  <c r="C30" i="4"/>
  <c r="C26" i="4"/>
  <c r="D9" i="4"/>
  <c r="D8" i="4" s="1"/>
  <c r="E9" i="4"/>
  <c r="E8" i="4" s="1"/>
  <c r="H11" i="2" s="1"/>
  <c r="H10" i="2" s="1"/>
  <c r="F9" i="4"/>
  <c r="F8" i="4" s="1"/>
  <c r="I11" i="2" s="1"/>
  <c r="I10" i="2" s="1"/>
  <c r="G9" i="4"/>
  <c r="G8" i="4" s="1"/>
  <c r="J11" i="2" s="1"/>
  <c r="J10" i="2" s="1"/>
  <c r="C9" i="4"/>
  <c r="C8" i="4" s="1"/>
  <c r="F11" i="2" s="1"/>
  <c r="F10" i="2" s="1"/>
  <c r="F42" i="2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E12" i="6" l="1"/>
  <c r="E11" i="6" s="1"/>
  <c r="E7" i="6" s="1"/>
  <c r="E6" i="6" s="1"/>
  <c r="D51" i="4"/>
  <c r="D69" i="4" s="1"/>
  <c r="D68" i="4" s="1"/>
  <c r="D67" i="4" s="1"/>
  <c r="D66" i="4" s="1"/>
  <c r="D25" i="4"/>
  <c r="G16" i="2" s="1"/>
  <c r="G25" i="2" s="1"/>
  <c r="G32" i="2" s="1"/>
  <c r="G51" i="4"/>
  <c r="G69" i="4" s="1"/>
  <c r="G68" i="4" s="1"/>
  <c r="G67" i="4" s="1"/>
  <c r="G66" i="4" s="1"/>
  <c r="E51" i="4"/>
  <c r="E69" i="4" s="1"/>
  <c r="E68" i="4" s="1"/>
  <c r="E67" i="4" s="1"/>
  <c r="E66" i="4" s="1"/>
  <c r="F51" i="4"/>
  <c r="F69" i="4" s="1"/>
  <c r="F68" i="4" s="1"/>
  <c r="F67" i="4" s="1"/>
  <c r="F66" i="4" s="1"/>
  <c r="D39" i="4"/>
  <c r="E25" i="4"/>
  <c r="G39" i="4"/>
  <c r="F25" i="4"/>
  <c r="D12" i="6"/>
  <c r="D11" i="6" s="1"/>
  <c r="D7" i="6" s="1"/>
  <c r="D6" i="6" s="1"/>
  <c r="G12" i="6"/>
  <c r="G11" i="6" s="1"/>
  <c r="G7" i="6" s="1"/>
  <c r="G6" i="6" s="1"/>
  <c r="F12" i="6"/>
  <c r="F11" i="6" s="1"/>
  <c r="F7" i="6" s="1"/>
  <c r="F6" i="6" s="1"/>
  <c r="C12" i="6"/>
  <c r="C51" i="4"/>
  <c r="C69" i="4" s="1"/>
  <c r="C68" i="4" s="1"/>
  <c r="C67" i="4" s="1"/>
  <c r="C66" i="4" s="1"/>
  <c r="G25" i="4"/>
  <c r="E39" i="4"/>
  <c r="F39" i="4"/>
  <c r="C39" i="4"/>
  <c r="C25" i="4"/>
  <c r="F13" i="2" s="1"/>
  <c r="F16" i="2" s="1"/>
  <c r="F25" i="2" s="1"/>
  <c r="F32" i="2" s="1"/>
  <c r="F33" i="2" s="1"/>
  <c r="J16" i="2" l="1"/>
  <c r="J25" i="2" s="1"/>
  <c r="J14" i="2"/>
  <c r="I16" i="2"/>
  <c r="I25" i="2" s="1"/>
  <c r="I14" i="2"/>
  <c r="H16" i="2"/>
  <c r="H25" i="2" s="1"/>
  <c r="H14" i="2"/>
  <c r="G33" i="2"/>
  <c r="H32" i="2"/>
  <c r="C30" i="6"/>
  <c r="C29" i="6" s="1"/>
  <c r="C11" i="6" s="1"/>
  <c r="C7" i="6" s="1"/>
  <c r="C6" i="6" s="1"/>
  <c r="I32" i="2" l="1"/>
  <c r="I33" i="2" s="1"/>
  <c r="H33" i="2"/>
  <c r="J32" i="2" l="1"/>
  <c r="J33" i="2" s="1"/>
</calcChain>
</file>

<file path=xl/sharedStrings.xml><?xml version="1.0" encoding="utf-8"?>
<sst xmlns="http://schemas.openxmlformats.org/spreadsheetml/2006/main" count="233" uniqueCount="101">
  <si>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</si>
  <si>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</si>
  <si>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</si>
  <si>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</si>
  <si>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</si>
  <si>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</si>
  <si>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</si>
  <si>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</si>
  <si>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</si>
  <si>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</si>
  <si>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</si>
  <si>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</si>
  <si>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</si>
  <si>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</si>
  <si>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</si>
  <si>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</si>
  <si>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</si>
  <si>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</si>
  <si>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</si>
  <si>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</si>
  <si>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</si>
  <si>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</si>
  <si>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</si>
  <si>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</si>
  <si>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</si>
  <si>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</si>
  <si>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</si>
  <si>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</si>
  <si>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</si>
  <si>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</si>
  <si>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</si>
  <si>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</si>
  <si>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</si>
  <si>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</si>
  <si>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….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</si>
  <si>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</si>
  <si>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</si>
  <si>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</si>
  <si>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</si>
  <si>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</si>
  <si>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</si>
  <si>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</si>
  <si>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</si>
  <si>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</si>
  <si>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</si>
  <si>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</si>
  <si>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</si>
  <si>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</si>
  <si>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</si>
  <si>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Naziv izvora financiranja</t>
  </si>
  <si>
    <t>…..</t>
  </si>
  <si>
    <t>Izvor financiranja y (najniža razina)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</si>
  <si>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</si>
  <si>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</si>
  <si>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</si>
  <si>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</si>
  <si>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</si>
  <si>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Izvor financiranja x (najniža razina)*</t>
  </si>
  <si>
    <t xml:space="preserve">* najniža razina oznake izvora financiranja smatra se razina skupine odnosno podskupine      </t>
  </si>
  <si>
    <t>IZVRŠENJE 
2024</t>
  </si>
  <si>
    <t>TEKUĆI PLAN 
2025</t>
  </si>
  <si>
    <t>PLAN 
2026</t>
  </si>
  <si>
    <t>PROJEKCIJA 
2027</t>
  </si>
  <si>
    <t>PROJEKCIJA
2028</t>
  </si>
  <si>
    <t>Financijski rasodi</t>
  </si>
  <si>
    <t>Rashodi za nabavu proizvedene dugotrajne imovine</t>
  </si>
  <si>
    <t>Prihodi od imovine</t>
  </si>
  <si>
    <t>Prihodi od upravnih i administrativnih pristojbi, pristojbi po posebnim propisima i naknada</t>
  </si>
  <si>
    <t xml:space="preserve">091 </t>
  </si>
  <si>
    <t>Obrazovanje</t>
  </si>
  <si>
    <t>Predškolsko obrazovanje</t>
  </si>
  <si>
    <t>Preškolsko obrazovanje</t>
  </si>
  <si>
    <t>Dječji vrtić OSMJEH nije imao niti planira prihode i rashode od financijske imovine i zaduživanja.</t>
  </si>
  <si>
    <t>PROGRAM 0101</t>
  </si>
  <si>
    <t>Predškolski odgoj i obrazovanje</t>
  </si>
  <si>
    <t>Aktivnost A100001</t>
  </si>
  <si>
    <t>Dječji vrtić OSMJEH</t>
  </si>
  <si>
    <t>Kapitalni projekt K100001</t>
  </si>
  <si>
    <t>Nabava opreme</t>
  </si>
  <si>
    <t>Izvor financiranja 11</t>
  </si>
  <si>
    <t>Razred (rashod/izdatak) 4</t>
  </si>
  <si>
    <t>Skupina (rashod/izdatak) 42</t>
  </si>
  <si>
    <t>Financijski rashodi</t>
  </si>
  <si>
    <t>Izvor financiranja 11,</t>
  </si>
  <si>
    <t>Razred (rashod/izdatak) 3</t>
  </si>
  <si>
    <t>Skupina (rashod/izdatak) 31</t>
  </si>
  <si>
    <t>Skupina (rashod/izdatak) 32</t>
  </si>
  <si>
    <t>Prihodi iz nadležnog proračuna za financiranje rash0oda poslovanja</t>
  </si>
  <si>
    <t>Skupina (rashod/izdatak) 34</t>
  </si>
  <si>
    <t>Višak/manjak prihoda</t>
  </si>
  <si>
    <t>PRORAČUN JEDINICE LOKALNE I PODRUČNE (REGIONALNE) SAMOUPRAVE/
FINANCIJSKI PLAN PRORAČUNSKOG KORISNIKA JEDINICE LOKALNE I PODRUČNE (REGIONALNE) SAMOUPRAVE Dječji vrtić Osmjeh Starigrad
ZA GODINU 2026 I PROJEKCIJE ZA GODINU 2027-2028</t>
  </si>
  <si>
    <t>Izvor financiranja 50</t>
  </si>
  <si>
    <t>Izvor financiranja 43</t>
  </si>
  <si>
    <t>Rezultat poslovanja</t>
  </si>
  <si>
    <t>Vlastiti izvori</t>
  </si>
  <si>
    <t>Izvor financiranja 92</t>
  </si>
  <si>
    <t>Pomoći iz državnog proračuna</t>
  </si>
  <si>
    <t>RAZDJEL 002</t>
  </si>
  <si>
    <t>GLAVA/RKP 00205/46403</t>
  </si>
  <si>
    <t>Jedinstevni upravni odjel</t>
  </si>
  <si>
    <t>Školstvo i predškolski odgoj /  Dječji vrtić Osmjeh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</si>
</sst>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</font>
    <font>
      <sz val="8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24" fillId="0" borderId="0"/>
  </cellStyleXfs>
  <cellXfs count="147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23" fillId="2" borderId="4" xfId="3" applyFont="1" applyFill="1" applyBorder="1" applyAlignment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3" fillId="2" borderId="4" xfId="3" quotePrefix="1" applyFont="1" applyFill="1" applyBorder="1" applyAlignment="1">
      <alignment horizontal="left" vertical="center" wrapText="1" indent="2"/>
    </xf>
    <xf numFmtId="0" fontId="13" fillId="5" borderId="4" xfId="3" quotePrefix="1" applyFont="1" applyFill="1" applyBorder="1" applyAlignment="1">
      <alignment horizontal="center" vertical="center" wrapText="1"/>
    </xf>
    <xf numFmtId="0" fontId="16" fillId="2" borderId="4" xfId="3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quotePrefix="1" applyFont="1" applyFill="1" applyBorder="1" applyAlignment="1">
      <alignment horizontal="left" vertical="center" wrapText="1"/>
    </xf>
    <xf numFmtId="0" fontId="25" fillId="2" borderId="4" xfId="0" quotePrefix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 wrapText="1"/>
    </xf>
    <xf numFmtId="0" fontId="22" fillId="2" borderId="4" xfId="0" quotePrefix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27" fillId="0" borderId="0" xfId="0" applyFont="1"/>
    <xf numFmtId="0" fontId="23" fillId="2" borderId="5" xfId="3" applyFont="1" applyFill="1" applyBorder="1" applyAlignment="1">
      <alignment horizontal="left" vertical="center" wrapText="1"/>
    </xf>
    <xf numFmtId="0" fontId="28" fillId="0" borderId="4" xfId="4" applyFont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left"/>
    </xf>
    <xf numFmtId="3" fontId="8" fillId="2" borderId="4" xfId="3" applyNumberFormat="1" applyFont="1" applyFill="1" applyBorder="1" applyAlignment="1">
      <alignment horizontal="left" wrapText="1"/>
    </xf>
    <xf numFmtId="3" fontId="15" fillId="2" borderId="4" xfId="3" applyNumberFormat="1" applyFont="1" applyFill="1" applyBorder="1" applyAlignment="1">
      <alignment horizontal="center" vertical="center" wrapText="1"/>
    </xf>
    <xf numFmtId="3" fontId="16" fillId="2" borderId="4" xfId="3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 wrapText="1"/>
    </xf>
    <xf numFmtId="3" fontId="22" fillId="2" borderId="4" xfId="3" quotePrefix="1" applyNumberFormat="1" applyFont="1" applyFill="1" applyBorder="1" applyAlignment="1">
      <alignment horizontal="right" vertical="center" wrapText="1"/>
    </xf>
    <xf numFmtId="0" fontId="16" fillId="2" borderId="5" xfId="3" applyFont="1" applyFill="1" applyBorder="1" applyAlignment="1">
      <alignment horizontal="left" vertical="center" wrapText="1"/>
    </xf>
    <xf numFmtId="3" fontId="22" fillId="2" borderId="4" xfId="3" quotePrefix="1" applyNumberFormat="1" applyFont="1" applyFill="1" applyBorder="1" applyAlignment="1">
      <alignment horizontal="left" vertical="center"/>
    </xf>
    <xf numFmtId="3" fontId="16" fillId="2" borderId="4" xfId="3" quotePrefix="1" applyNumberFormat="1" applyFont="1" applyFill="1" applyBorder="1" applyAlignment="1">
      <alignment horizontal="right" vertical="center"/>
    </xf>
    <xf numFmtId="3" fontId="22" fillId="2" borderId="4" xfId="3" quotePrefix="1" applyNumberFormat="1" applyFont="1" applyFill="1" applyBorder="1" applyAlignment="1">
      <alignment horizontal="right" vertical="center"/>
    </xf>
    <xf numFmtId="3" fontId="15" fillId="2" borderId="4" xfId="3" quotePrefix="1" applyNumberFormat="1" applyFont="1" applyFill="1" applyBorder="1" applyAlignment="1">
      <alignment horizontal="center" vertical="center" wrapText="1"/>
    </xf>
    <xf numFmtId="3" fontId="4" fillId="0" borderId="0" xfId="3" applyNumberFormat="1" applyFont="1"/>
    <xf numFmtId="3" fontId="29" fillId="2" borderId="4" xfId="3" quotePrefix="1" applyNumberFormat="1" applyFont="1" applyFill="1" applyBorder="1" applyAlignment="1">
      <alignment horizontal="center" vertical="center"/>
    </xf>
    <xf numFmtId="3" fontId="13" fillId="2" borderId="4" xfId="3" applyNumberFormat="1" applyFont="1" applyFill="1" applyBorder="1" applyAlignment="1">
      <alignment horizontal="center"/>
    </xf>
    <xf numFmtId="3" fontId="13" fillId="2" borderId="4" xfId="3" applyNumberFormat="1" applyFont="1" applyFill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  <xf numFmtId="0" fontId="29" fillId="0" borderId="4" xfId="0" applyFont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29" fillId="2" borderId="4" xfId="0" quotePrefix="1" applyFont="1" applyFill="1" applyBorder="1" applyAlignment="1">
      <alignment horizontal="left" vertical="center"/>
    </xf>
    <xf numFmtId="0" fontId="16" fillId="2" borderId="4" xfId="0" quotePrefix="1" applyFont="1" applyFill="1" applyBorder="1" applyAlignment="1">
      <alignment horizontal="left" vertical="center"/>
    </xf>
    <xf numFmtId="0" fontId="22" fillId="2" borderId="4" xfId="3" applyFont="1" applyFill="1" applyBorder="1" applyAlignment="1">
      <alignment horizontal="left" vertical="center" wrapText="1"/>
    </xf>
  </cellXfs>
  <cellStyles count="5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  <cellStyle name="Obično_List7" xfId="4" xr:uid="{8B299087-CB26-41D2-8EC7-8A71844E1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12" zoomScaleNormal="100" workbookViewId="0">
      <selection activeCell="A3" sqref="A3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0"/>
    </row>
    <row r="2" spans="1:10" s="2" customFormat="1" ht="51" customHeight="1" x14ac:dyDescent="0.25">
      <c r="A2" s="113" t="s">
        <v>90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13" t="s">
        <v>0</v>
      </c>
      <c r="B4" s="113"/>
      <c r="C4" s="113"/>
      <c r="D4" s="113"/>
      <c r="E4" s="113"/>
      <c r="F4" s="113"/>
      <c r="G4" s="113"/>
      <c r="H4" s="113"/>
      <c r="I4" s="131"/>
      <c r="J4" s="131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13" t="s">
        <v>13</v>
      </c>
      <c r="B6" s="114"/>
      <c r="C6" s="114"/>
      <c r="D6" s="114"/>
      <c r="E6" s="114"/>
      <c r="F6" s="114"/>
      <c r="G6" s="114"/>
      <c r="H6" s="114"/>
      <c r="I6" s="114"/>
      <c r="J6" s="114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29" t="s">
        <v>12</v>
      </c>
      <c r="B8" s="130"/>
      <c r="C8" s="130"/>
      <c r="D8" s="130"/>
      <c r="E8" s="130"/>
      <c r="F8" s="73" t="s">
        <v>59</v>
      </c>
      <c r="G8" s="73" t="s">
        <v>60</v>
      </c>
      <c r="H8" s="74" t="s">
        <v>61</v>
      </c>
      <c r="I8" s="74" t="s">
        <v>62</v>
      </c>
      <c r="J8" s="74" t="s">
        <v>63</v>
      </c>
    </row>
    <row r="9" spans="1:10" s="32" customFormat="1" ht="12" customHeight="1" x14ac:dyDescent="0.25">
      <c r="A9" s="115">
        <v>1</v>
      </c>
      <c r="B9" s="115"/>
      <c r="C9" s="115"/>
      <c r="D9" s="115"/>
      <c r="E9" s="115"/>
      <c r="F9" s="75">
        <v>2</v>
      </c>
      <c r="G9" s="75">
        <v>3</v>
      </c>
      <c r="H9" s="76">
        <v>4</v>
      </c>
      <c r="I9" s="76">
        <v>5</v>
      </c>
      <c r="J9" s="76">
        <v>6</v>
      </c>
    </row>
    <row r="10" spans="1:10" s="2" customFormat="1" x14ac:dyDescent="0.25">
      <c r="A10" s="132" t="s">
        <v>3</v>
      </c>
      <c r="B10" s="125"/>
      <c r="C10" s="125"/>
      <c r="D10" s="125"/>
      <c r="E10" s="133"/>
      <c r="F10" s="10">
        <f>F11+F12</f>
        <v>245109.33000000002</v>
      </c>
      <c r="G10" s="10">
        <f t="shared" ref="G10:J10" si="0">G11+G12</f>
        <v>342037.27</v>
      </c>
      <c r="H10" s="10">
        <f t="shared" si="0"/>
        <v>335000</v>
      </c>
      <c r="I10" s="10">
        <f t="shared" si="0"/>
        <v>345000</v>
      </c>
      <c r="J10" s="10">
        <f t="shared" si="0"/>
        <v>345000</v>
      </c>
    </row>
    <row r="11" spans="1:10" s="2" customFormat="1" x14ac:dyDescent="0.25">
      <c r="A11" s="126" t="s">
        <v>1</v>
      </c>
      <c r="B11" s="127"/>
      <c r="C11" s="127"/>
      <c r="D11" s="127"/>
      <c r="E11" s="123"/>
      <c r="F11" s="11">
        <f>' Račun prihoda i rashoda'!C8</f>
        <v>245109.33000000002</v>
      </c>
      <c r="G11" s="11">
        <f>' Račun prihoda i rashoda'!D8</f>
        <v>342037.27</v>
      </c>
      <c r="H11" s="11">
        <f>' Račun prihoda i rashoda'!E8</f>
        <v>335000</v>
      </c>
      <c r="I11" s="11">
        <f>' Račun prihoda i rashoda'!F8</f>
        <v>345000</v>
      </c>
      <c r="J11" s="11">
        <f>' Račun prihoda i rashoda'!G8</f>
        <v>345000</v>
      </c>
    </row>
    <row r="12" spans="1:10" s="2" customFormat="1" x14ac:dyDescent="0.25">
      <c r="A12" s="122" t="s">
        <v>2</v>
      </c>
      <c r="B12" s="123"/>
      <c r="C12" s="123"/>
      <c r="D12" s="123"/>
      <c r="E12" s="123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' Račun prihoda i rashoda'!C25</f>
        <v>234857.96000000002</v>
      </c>
      <c r="G13" s="10">
        <f>' Račun prihoda i rashoda'!D25</f>
        <v>358000</v>
      </c>
      <c r="H13" s="10">
        <f>' Račun prihoda i rashoda'!E25</f>
        <v>350000</v>
      </c>
      <c r="I13" s="10">
        <f>' Račun prihoda i rashoda'!F25</f>
        <v>360000</v>
      </c>
      <c r="J13" s="10">
        <f>' Račun prihoda i rashoda'!G25</f>
        <v>360000</v>
      </c>
    </row>
    <row r="14" spans="1:10" s="2" customFormat="1" x14ac:dyDescent="0.25">
      <c r="A14" s="128" t="s">
        <v>4</v>
      </c>
      <c r="B14" s="127"/>
      <c r="C14" s="127"/>
      <c r="D14" s="127"/>
      <c r="E14" s="127"/>
      <c r="F14" s="11">
        <f>F13</f>
        <v>234857.96000000002</v>
      </c>
      <c r="G14" s="11">
        <f t="shared" ref="G14:J14" si="1">G13</f>
        <v>358000</v>
      </c>
      <c r="H14" s="11">
        <f t="shared" si="1"/>
        <v>350000</v>
      </c>
      <c r="I14" s="11">
        <f t="shared" si="1"/>
        <v>360000</v>
      </c>
      <c r="J14" s="11">
        <f t="shared" si="1"/>
        <v>360000</v>
      </c>
    </row>
    <row r="15" spans="1:10" s="2" customFormat="1" x14ac:dyDescent="0.25">
      <c r="A15" s="122" t="s">
        <v>5</v>
      </c>
      <c r="B15" s="123"/>
      <c r="C15" s="123"/>
      <c r="D15" s="123"/>
      <c r="E15" s="123"/>
      <c r="F15" s="11"/>
      <c r="G15" s="11"/>
      <c r="H15" s="11"/>
      <c r="I15" s="11"/>
      <c r="J15" s="13"/>
    </row>
    <row r="16" spans="1:10" s="2" customFormat="1" x14ac:dyDescent="0.25">
      <c r="A16" s="124" t="s">
        <v>7</v>
      </c>
      <c r="B16" s="125"/>
      <c r="C16" s="125"/>
      <c r="D16" s="125"/>
      <c r="E16" s="125"/>
      <c r="F16" s="10">
        <f>F10-F13</f>
        <v>10251.369999999995</v>
      </c>
      <c r="G16" s="10">
        <f t="shared" ref="G16:J16" si="2">G10-G13</f>
        <v>-15962.729999999981</v>
      </c>
      <c r="H16" s="10">
        <f t="shared" si="2"/>
        <v>-15000</v>
      </c>
      <c r="I16" s="10">
        <f t="shared" si="2"/>
        <v>-15000</v>
      </c>
      <c r="J16" s="10">
        <f t="shared" si="2"/>
        <v>-15000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113" t="s">
        <v>14</v>
      </c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29" t="s">
        <v>12</v>
      </c>
      <c r="B20" s="130"/>
      <c r="C20" s="130"/>
      <c r="D20" s="130"/>
      <c r="E20" s="130"/>
      <c r="F20" s="73" t="s">
        <v>59</v>
      </c>
      <c r="G20" s="73" t="s">
        <v>60</v>
      </c>
      <c r="H20" s="74" t="s">
        <v>61</v>
      </c>
      <c r="I20" s="74" t="s">
        <v>62</v>
      </c>
      <c r="J20" s="74" t="s">
        <v>63</v>
      </c>
    </row>
    <row r="21" spans="1:10" s="32" customFormat="1" ht="12" customHeight="1" x14ac:dyDescent="0.25">
      <c r="A21" s="115">
        <v>1</v>
      </c>
      <c r="B21" s="115"/>
      <c r="C21" s="115"/>
      <c r="D21" s="115"/>
      <c r="E21" s="115"/>
      <c r="F21" s="75">
        <v>2</v>
      </c>
      <c r="G21" s="75">
        <v>3</v>
      </c>
      <c r="H21" s="76">
        <v>4</v>
      </c>
      <c r="I21" s="76">
        <v>5</v>
      </c>
      <c r="J21" s="76">
        <v>6</v>
      </c>
    </row>
    <row r="22" spans="1:10" s="2" customFormat="1" x14ac:dyDescent="0.25">
      <c r="A22" s="122" t="s">
        <v>8</v>
      </c>
      <c r="B22" s="123"/>
      <c r="C22" s="123"/>
      <c r="D22" s="123"/>
      <c r="E22" s="123"/>
      <c r="F22" s="11"/>
      <c r="G22" s="11"/>
      <c r="H22" s="11"/>
      <c r="I22" s="11"/>
      <c r="J22" s="13"/>
    </row>
    <row r="23" spans="1:10" s="2" customFormat="1" x14ac:dyDescent="0.25">
      <c r="A23" s="122" t="s">
        <v>9</v>
      </c>
      <c r="B23" s="123"/>
      <c r="C23" s="123"/>
      <c r="D23" s="123"/>
      <c r="E23" s="123"/>
      <c r="F23" s="11"/>
      <c r="G23" s="11"/>
      <c r="H23" s="11"/>
      <c r="I23" s="11"/>
      <c r="J23" s="13"/>
    </row>
    <row r="24" spans="1:10" s="2" customFormat="1" x14ac:dyDescent="0.25">
      <c r="A24" s="124" t="s">
        <v>10</v>
      </c>
      <c r="B24" s="125"/>
      <c r="C24" s="125"/>
      <c r="D24" s="125"/>
      <c r="E24" s="125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24" t="s">
        <v>11</v>
      </c>
      <c r="B25" s="125"/>
      <c r="C25" s="125"/>
      <c r="D25" s="125"/>
      <c r="E25" s="125"/>
      <c r="F25" s="10">
        <f>F16+F24</f>
        <v>10251.369999999995</v>
      </c>
      <c r="G25" s="10">
        <f t="shared" ref="G25:J25" si="4">G16+G24</f>
        <v>-15962.729999999981</v>
      </c>
      <c r="H25" s="10">
        <f t="shared" si="4"/>
        <v>-15000</v>
      </c>
      <c r="I25" s="10">
        <f t="shared" si="4"/>
        <v>-15000</v>
      </c>
      <c r="J25" s="10">
        <f t="shared" si="4"/>
        <v>-15000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113" t="s">
        <v>15</v>
      </c>
      <c r="B27" s="114"/>
      <c r="C27" s="114"/>
      <c r="D27" s="114"/>
      <c r="E27" s="114"/>
      <c r="F27" s="114"/>
      <c r="G27" s="114"/>
      <c r="H27" s="114"/>
      <c r="I27" s="114"/>
      <c r="J27" s="114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116" t="s">
        <v>21</v>
      </c>
      <c r="B29" s="117"/>
      <c r="C29" s="117"/>
      <c r="D29" s="117"/>
      <c r="E29" s="118"/>
      <c r="F29" s="73" t="s">
        <v>59</v>
      </c>
      <c r="G29" s="73" t="s">
        <v>60</v>
      </c>
      <c r="H29" s="74" t="s">
        <v>61</v>
      </c>
      <c r="I29" s="74" t="s">
        <v>62</v>
      </c>
      <c r="J29" s="74" t="s">
        <v>63</v>
      </c>
    </row>
    <row r="30" spans="1:10" s="32" customFormat="1" ht="12" customHeight="1" x14ac:dyDescent="0.25">
      <c r="A30" s="115">
        <v>1</v>
      </c>
      <c r="B30" s="115"/>
      <c r="C30" s="115"/>
      <c r="D30" s="115"/>
      <c r="E30" s="115"/>
      <c r="F30" s="75">
        <v>2</v>
      </c>
      <c r="G30" s="75">
        <v>3</v>
      </c>
      <c r="H30" s="76">
        <v>4</v>
      </c>
      <c r="I30" s="76">
        <v>5</v>
      </c>
      <c r="J30" s="76">
        <v>6</v>
      </c>
    </row>
    <row r="31" spans="1:10" s="2" customFormat="1" ht="15" customHeight="1" x14ac:dyDescent="0.25">
      <c r="A31" s="119" t="s">
        <v>16</v>
      </c>
      <c r="B31" s="120"/>
      <c r="C31" s="120"/>
      <c r="D31" s="120"/>
      <c r="E31" s="121"/>
      <c r="F31" s="17">
        <f>' Račun prihoda i rashoda'!C18</f>
        <v>5711.36</v>
      </c>
      <c r="G31" s="17">
        <f>F32</f>
        <v>15962.729999999996</v>
      </c>
      <c r="H31" s="17">
        <v>15000</v>
      </c>
      <c r="I31" s="17">
        <v>15000</v>
      </c>
      <c r="J31" s="17">
        <v>15000</v>
      </c>
    </row>
    <row r="32" spans="1:10" s="2" customFormat="1" ht="15" customHeight="1" x14ac:dyDescent="0.25">
      <c r="A32" s="124" t="s">
        <v>17</v>
      </c>
      <c r="B32" s="125"/>
      <c r="C32" s="125"/>
      <c r="D32" s="125"/>
      <c r="E32" s="125"/>
      <c r="F32" s="19">
        <f>F25+F31</f>
        <v>15962.729999999996</v>
      </c>
      <c r="G32" s="19">
        <f t="shared" ref="G32:J32" si="5">G25+G31</f>
        <v>1.4551915228366852E-11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32" t="s">
        <v>18</v>
      </c>
      <c r="B33" s="134"/>
      <c r="C33" s="134"/>
      <c r="D33" s="134"/>
      <c r="E33" s="135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36" t="s">
        <v>19</v>
      </c>
      <c r="B35" s="136"/>
      <c r="C35" s="136"/>
      <c r="D35" s="136"/>
      <c r="E35" s="136"/>
      <c r="F35" s="136"/>
      <c r="G35" s="136"/>
      <c r="H35" s="136"/>
      <c r="I35" s="136"/>
      <c r="J35" s="136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116" t="s">
        <v>21</v>
      </c>
      <c r="B37" s="117"/>
      <c r="C37" s="117"/>
      <c r="D37" s="117"/>
      <c r="E37" s="118"/>
      <c r="F37" s="73" t="s">
        <v>59</v>
      </c>
      <c r="G37" s="73" t="s">
        <v>60</v>
      </c>
      <c r="H37" s="74" t="s">
        <v>61</v>
      </c>
      <c r="I37" s="74" t="s">
        <v>62</v>
      </c>
      <c r="J37" s="74" t="s">
        <v>63</v>
      </c>
    </row>
    <row r="38" spans="1:10" s="32" customFormat="1" ht="12" customHeight="1" x14ac:dyDescent="0.25">
      <c r="A38" s="115">
        <v>1</v>
      </c>
      <c r="B38" s="115"/>
      <c r="C38" s="115"/>
      <c r="D38" s="115"/>
      <c r="E38" s="115"/>
      <c r="F38" s="75">
        <v>2</v>
      </c>
      <c r="G38" s="75">
        <v>3</v>
      </c>
      <c r="H38" s="76">
        <v>4</v>
      </c>
      <c r="I38" s="76">
        <v>5</v>
      </c>
      <c r="J38" s="76">
        <v>6</v>
      </c>
    </row>
    <row r="39" spans="1:10" s="2" customFormat="1" x14ac:dyDescent="0.25">
      <c r="A39" s="119" t="s">
        <v>16</v>
      </c>
      <c r="B39" s="120"/>
      <c r="C39" s="120"/>
      <c r="D39" s="120"/>
      <c r="E39" s="121"/>
      <c r="F39" s="17">
        <v>5711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119" t="s">
        <v>20</v>
      </c>
      <c r="B40" s="120"/>
      <c r="C40" s="120"/>
      <c r="D40" s="120"/>
      <c r="E40" s="121"/>
      <c r="F40" s="17">
        <v>21674</v>
      </c>
      <c r="G40" s="17">
        <v>15963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119" t="s">
        <v>56</v>
      </c>
      <c r="B41" s="137"/>
      <c r="C41" s="137"/>
      <c r="D41" s="137"/>
      <c r="E41" s="138"/>
      <c r="F41" s="17">
        <v>15963</v>
      </c>
      <c r="G41" s="17">
        <v>15963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24" t="s">
        <v>17</v>
      </c>
      <c r="B42" s="125"/>
      <c r="C42" s="125"/>
      <c r="D42" s="125"/>
      <c r="E42" s="125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25" right="0.25" top="0.75" bottom="0.75" header="0.3" footer="0.3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topLeftCell="A23" zoomScaleNormal="100" workbookViewId="0">
      <selection activeCell="B57" sqref="B57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0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39" t="s">
        <v>22</v>
      </c>
      <c r="B2" s="139"/>
      <c r="C2" s="139"/>
      <c r="D2" s="139"/>
      <c r="E2" s="139"/>
      <c r="F2" s="139"/>
      <c r="G2" s="139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39" t="s">
        <v>23</v>
      </c>
      <c r="B4" s="139"/>
      <c r="C4" s="139"/>
      <c r="D4" s="139"/>
      <c r="E4" s="139"/>
      <c r="F4" s="139"/>
      <c r="G4" s="139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35</v>
      </c>
      <c r="B6" s="37" t="s">
        <v>21</v>
      </c>
      <c r="C6" s="82" t="s">
        <v>59</v>
      </c>
      <c r="D6" s="38" t="s">
        <v>60</v>
      </c>
      <c r="E6" s="36" t="s">
        <v>61</v>
      </c>
      <c r="F6" s="36" t="s">
        <v>62</v>
      </c>
      <c r="G6" s="36" t="s">
        <v>63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24</v>
      </c>
      <c r="C8" s="100">
        <f>C9</f>
        <v>245109.33000000002</v>
      </c>
      <c r="D8" s="100">
        <f t="shared" ref="D8:G8" si="0">D9</f>
        <v>342037.27</v>
      </c>
      <c r="E8" s="100">
        <f t="shared" si="0"/>
        <v>335000</v>
      </c>
      <c r="F8" s="100">
        <f t="shared" si="0"/>
        <v>345000</v>
      </c>
      <c r="G8" s="100">
        <f t="shared" si="0"/>
        <v>345000</v>
      </c>
    </row>
    <row r="9" spans="1:10" x14ac:dyDescent="0.25">
      <c r="A9" s="41">
        <v>6</v>
      </c>
      <c r="B9" s="41" t="s">
        <v>25</v>
      </c>
      <c r="C9" s="100">
        <f>C10+C11+C12+C13</f>
        <v>245109.33000000002</v>
      </c>
      <c r="D9" s="100">
        <f t="shared" ref="D9:G9" si="1">D10+D11+D12+D13</f>
        <v>342037.27</v>
      </c>
      <c r="E9" s="100">
        <f t="shared" si="1"/>
        <v>335000</v>
      </c>
      <c r="F9" s="100">
        <f t="shared" si="1"/>
        <v>345000</v>
      </c>
      <c r="G9" s="100">
        <f t="shared" si="1"/>
        <v>345000</v>
      </c>
    </row>
    <row r="10" spans="1:10" ht="25.5" x14ac:dyDescent="0.25">
      <c r="A10" s="55">
        <v>63</v>
      </c>
      <c r="B10" s="43" t="s">
        <v>26</v>
      </c>
      <c r="C10" s="101">
        <v>403.2</v>
      </c>
      <c r="D10" s="101">
        <v>395</v>
      </c>
      <c r="E10" s="42">
        <v>500</v>
      </c>
      <c r="F10" s="42">
        <v>600</v>
      </c>
      <c r="G10" s="42">
        <v>600</v>
      </c>
    </row>
    <row r="11" spans="1:10" x14ac:dyDescent="0.25">
      <c r="A11" s="56">
        <v>64</v>
      </c>
      <c r="B11" s="88" t="s">
        <v>66</v>
      </c>
      <c r="C11" s="101">
        <v>0.1</v>
      </c>
      <c r="D11" s="101">
        <v>2</v>
      </c>
      <c r="E11" s="42">
        <v>5</v>
      </c>
      <c r="F11" s="42">
        <v>5</v>
      </c>
      <c r="G11" s="42">
        <v>5</v>
      </c>
    </row>
    <row r="12" spans="1:10" ht="25.5" x14ac:dyDescent="0.25">
      <c r="A12" s="56">
        <v>65</v>
      </c>
      <c r="B12" s="89" t="s">
        <v>67</v>
      </c>
      <c r="C12" s="101">
        <v>41314.69</v>
      </c>
      <c r="D12" s="101">
        <v>43140.27</v>
      </c>
      <c r="E12" s="42">
        <v>43555</v>
      </c>
      <c r="F12" s="42">
        <v>44395</v>
      </c>
      <c r="G12" s="42">
        <v>44395</v>
      </c>
    </row>
    <row r="13" spans="1:10" ht="22.5" x14ac:dyDescent="0.25">
      <c r="A13" s="83">
        <v>67</v>
      </c>
      <c r="B13" s="97" t="s">
        <v>87</v>
      </c>
      <c r="C13" s="101">
        <v>203391.34</v>
      </c>
      <c r="D13" s="101">
        <v>298500</v>
      </c>
      <c r="E13" s="42">
        <v>290940</v>
      </c>
      <c r="F13" s="42">
        <v>300000</v>
      </c>
      <c r="G13" s="42">
        <v>300000</v>
      </c>
    </row>
    <row r="14" spans="1:10" x14ac:dyDescent="0.25">
      <c r="A14" s="56"/>
      <c r="B14" s="46"/>
      <c r="C14" s="102"/>
      <c r="D14" s="102"/>
      <c r="E14" s="42"/>
      <c r="F14" s="42"/>
      <c r="G14" s="42"/>
    </row>
    <row r="15" spans="1:10" x14ac:dyDescent="0.25">
      <c r="A15" s="56" t="s">
        <v>27</v>
      </c>
      <c r="B15" s="47"/>
      <c r="C15" s="103"/>
      <c r="D15" s="103"/>
      <c r="E15" s="42"/>
      <c r="F15" s="42"/>
      <c r="G15" s="42"/>
    </row>
    <row r="16" spans="1:10" ht="25.5" x14ac:dyDescent="0.25">
      <c r="A16" s="36" t="s">
        <v>35</v>
      </c>
      <c r="B16" s="37" t="s">
        <v>21</v>
      </c>
      <c r="C16" s="82" t="s">
        <v>59</v>
      </c>
      <c r="D16" s="38" t="s">
        <v>60</v>
      </c>
      <c r="E16" s="36" t="s">
        <v>61</v>
      </c>
      <c r="F16" s="36" t="s">
        <v>62</v>
      </c>
      <c r="G16" s="36" t="s">
        <v>63</v>
      </c>
    </row>
    <row r="17" spans="1:7" x14ac:dyDescent="0.25">
      <c r="A17" s="39">
        <v>1</v>
      </c>
      <c r="B17" s="39">
        <v>2</v>
      </c>
      <c r="C17" s="39">
        <v>3</v>
      </c>
      <c r="D17" s="39">
        <v>4</v>
      </c>
      <c r="E17" s="39">
        <v>5</v>
      </c>
      <c r="F17" s="39">
        <v>6</v>
      </c>
      <c r="G17" s="39">
        <v>7</v>
      </c>
    </row>
    <row r="18" spans="1:7" x14ac:dyDescent="0.25">
      <c r="A18" s="41"/>
      <c r="B18" s="41" t="s">
        <v>24</v>
      </c>
      <c r="C18" s="100">
        <f>C19</f>
        <v>5711.36</v>
      </c>
      <c r="D18" s="100">
        <f t="shared" ref="D18:G19" si="2">D19</f>
        <v>15962.73</v>
      </c>
      <c r="E18" s="100">
        <f t="shared" si="2"/>
        <v>15000</v>
      </c>
      <c r="F18" s="100">
        <f t="shared" si="2"/>
        <v>15000</v>
      </c>
      <c r="G18" s="100">
        <f t="shared" si="2"/>
        <v>15000</v>
      </c>
    </row>
    <row r="19" spans="1:7" x14ac:dyDescent="0.25">
      <c r="A19" s="41">
        <v>9</v>
      </c>
      <c r="B19" s="41" t="s">
        <v>37</v>
      </c>
      <c r="C19" s="100">
        <f>C20</f>
        <v>5711.36</v>
      </c>
      <c r="D19" s="100">
        <f t="shared" si="2"/>
        <v>15962.73</v>
      </c>
      <c r="E19" s="100">
        <f t="shared" si="2"/>
        <v>15000</v>
      </c>
      <c r="F19" s="100">
        <f t="shared" si="2"/>
        <v>15000</v>
      </c>
      <c r="G19" s="100">
        <f t="shared" si="2"/>
        <v>15000</v>
      </c>
    </row>
    <row r="20" spans="1:7" x14ac:dyDescent="0.25">
      <c r="A20" s="55">
        <v>92</v>
      </c>
      <c r="B20" s="43" t="s">
        <v>89</v>
      </c>
      <c r="C20" s="101">
        <v>5711.36</v>
      </c>
      <c r="D20" s="101">
        <v>15962.73</v>
      </c>
      <c r="E20" s="42">
        <v>15000</v>
      </c>
      <c r="F20" s="42">
        <v>15000</v>
      </c>
      <c r="G20" s="42">
        <v>15000</v>
      </c>
    </row>
    <row r="21" spans="1:7" x14ac:dyDescent="0.25">
      <c r="A21" s="55"/>
      <c r="B21" s="104"/>
      <c r="C21" s="101"/>
      <c r="D21" s="101"/>
      <c r="E21" s="42"/>
      <c r="F21" s="42"/>
      <c r="G21" s="42"/>
    </row>
    <row r="23" spans="1:7" ht="25.5" x14ac:dyDescent="0.25">
      <c r="A23" s="36" t="s">
        <v>35</v>
      </c>
      <c r="B23" s="37" t="s">
        <v>21</v>
      </c>
      <c r="C23" s="38" t="s">
        <v>59</v>
      </c>
      <c r="D23" s="38" t="s">
        <v>60</v>
      </c>
      <c r="E23" s="36" t="s">
        <v>61</v>
      </c>
      <c r="F23" s="36" t="s">
        <v>62</v>
      </c>
      <c r="G23" s="36" t="s">
        <v>63</v>
      </c>
    </row>
    <row r="24" spans="1:7" s="40" customFormat="1" ht="11.25" x14ac:dyDescent="0.2">
      <c r="A24" s="39">
        <v>1</v>
      </c>
      <c r="B24" s="39">
        <v>2</v>
      </c>
      <c r="C24" s="39">
        <v>3</v>
      </c>
      <c r="D24" s="39">
        <v>4</v>
      </c>
      <c r="E24" s="39">
        <v>5</v>
      </c>
      <c r="F24" s="39">
        <v>6</v>
      </c>
      <c r="G24" s="39">
        <v>7</v>
      </c>
    </row>
    <row r="25" spans="1:7" x14ac:dyDescent="0.25">
      <c r="A25" s="41"/>
      <c r="B25" s="41" t="s">
        <v>28</v>
      </c>
      <c r="C25" s="100">
        <f>C26+C30</f>
        <v>234857.96000000002</v>
      </c>
      <c r="D25" s="100">
        <f t="shared" ref="D25:G25" si="3">D26+D30</f>
        <v>358000</v>
      </c>
      <c r="E25" s="100">
        <f>E26+E30</f>
        <v>350000</v>
      </c>
      <c r="F25" s="100">
        <f t="shared" si="3"/>
        <v>360000</v>
      </c>
      <c r="G25" s="100">
        <f t="shared" si="3"/>
        <v>360000</v>
      </c>
    </row>
    <row r="26" spans="1:7" x14ac:dyDescent="0.25">
      <c r="A26" s="41">
        <v>3</v>
      </c>
      <c r="B26" s="41" t="s">
        <v>29</v>
      </c>
      <c r="C26" s="100">
        <f>C27+C28+C29</f>
        <v>232717.51</v>
      </c>
      <c r="D26" s="100">
        <f t="shared" ref="D26:G26" si="4">D27+D28+D29</f>
        <v>353000</v>
      </c>
      <c r="E26" s="100">
        <f t="shared" si="4"/>
        <v>348000</v>
      </c>
      <c r="F26" s="100">
        <f t="shared" si="4"/>
        <v>358000</v>
      </c>
      <c r="G26" s="100">
        <f t="shared" si="4"/>
        <v>358000</v>
      </c>
    </row>
    <row r="27" spans="1:7" x14ac:dyDescent="0.25">
      <c r="A27" s="55">
        <v>31</v>
      </c>
      <c r="B27" s="43" t="s">
        <v>30</v>
      </c>
      <c r="C27" s="101">
        <v>181600.61</v>
      </c>
      <c r="D27" s="101">
        <v>267810</v>
      </c>
      <c r="E27" s="42">
        <v>260578</v>
      </c>
      <c r="F27" s="42">
        <v>268150</v>
      </c>
      <c r="G27" s="42">
        <v>268150</v>
      </c>
    </row>
    <row r="28" spans="1:7" x14ac:dyDescent="0.25">
      <c r="A28" s="56">
        <v>32</v>
      </c>
      <c r="B28" s="44" t="s">
        <v>31</v>
      </c>
      <c r="C28" s="106">
        <v>50641.64</v>
      </c>
      <c r="D28" s="106">
        <v>84440</v>
      </c>
      <c r="E28" s="42">
        <v>86622</v>
      </c>
      <c r="F28" s="42">
        <v>89350</v>
      </c>
      <c r="G28" s="42">
        <v>89350</v>
      </c>
    </row>
    <row r="29" spans="1:7" x14ac:dyDescent="0.25">
      <c r="A29" s="56">
        <v>34</v>
      </c>
      <c r="B29" s="44" t="s">
        <v>64</v>
      </c>
      <c r="C29" s="107">
        <v>475.26</v>
      </c>
      <c r="D29" s="107">
        <v>750</v>
      </c>
      <c r="E29" s="42">
        <v>800</v>
      </c>
      <c r="F29" s="42">
        <v>500</v>
      </c>
      <c r="G29" s="42">
        <v>500</v>
      </c>
    </row>
    <row r="30" spans="1:7" x14ac:dyDescent="0.25">
      <c r="A30" s="49">
        <v>4</v>
      </c>
      <c r="B30" s="50" t="s">
        <v>32</v>
      </c>
      <c r="C30" s="100">
        <f>C31</f>
        <v>2140.4499999999998</v>
      </c>
      <c r="D30" s="100">
        <f t="shared" ref="D30:G30" si="5">D31</f>
        <v>5000</v>
      </c>
      <c r="E30" s="100">
        <f t="shared" si="5"/>
        <v>2000</v>
      </c>
      <c r="F30" s="100">
        <f t="shared" si="5"/>
        <v>2000</v>
      </c>
      <c r="G30" s="100">
        <f t="shared" si="5"/>
        <v>2000</v>
      </c>
    </row>
    <row r="31" spans="1:7" x14ac:dyDescent="0.25">
      <c r="A31" s="55">
        <v>42</v>
      </c>
      <c r="B31" s="84" t="s">
        <v>65</v>
      </c>
      <c r="C31" s="101">
        <v>2140.4499999999998</v>
      </c>
      <c r="D31" s="101">
        <v>5000</v>
      </c>
      <c r="E31" s="42">
        <v>2000</v>
      </c>
      <c r="F31" s="42">
        <v>2000</v>
      </c>
      <c r="G31" s="52">
        <v>2000</v>
      </c>
    </row>
    <row r="32" spans="1:7" x14ac:dyDescent="0.25">
      <c r="A32" s="55" t="s">
        <v>27</v>
      </c>
      <c r="B32" s="48"/>
      <c r="C32" s="105"/>
      <c r="D32" s="105"/>
      <c r="E32" s="98"/>
      <c r="F32" s="98"/>
      <c r="G32" s="99"/>
    </row>
    <row r="35" spans="1:8" ht="15.6" customHeight="1" x14ac:dyDescent="0.25">
      <c r="A35" s="139" t="s">
        <v>33</v>
      </c>
      <c r="B35" s="139"/>
      <c r="C35" s="139"/>
      <c r="D35" s="139"/>
      <c r="E35" s="139"/>
      <c r="F35" s="139"/>
      <c r="G35" s="139"/>
    </row>
    <row r="36" spans="1:8" ht="18.75" x14ac:dyDescent="0.25">
      <c r="A36" s="31"/>
      <c r="B36" s="31"/>
      <c r="C36" s="31"/>
      <c r="D36" s="31"/>
      <c r="E36" s="31"/>
      <c r="F36" s="31"/>
      <c r="G36" s="31"/>
      <c r="H36" s="31"/>
    </row>
    <row r="37" spans="1:8" ht="25.5" x14ac:dyDescent="0.25">
      <c r="A37" s="36" t="s">
        <v>35</v>
      </c>
      <c r="B37" s="37" t="s">
        <v>21</v>
      </c>
      <c r="C37" s="38" t="s">
        <v>59</v>
      </c>
      <c r="D37" s="38" t="s">
        <v>60</v>
      </c>
      <c r="E37" s="36" t="s">
        <v>61</v>
      </c>
      <c r="F37" s="36" t="s">
        <v>62</v>
      </c>
      <c r="G37" s="36" t="s">
        <v>63</v>
      </c>
    </row>
    <row r="38" spans="1:8" s="40" customFormat="1" ht="11.25" x14ac:dyDescent="0.2">
      <c r="A38" s="39">
        <v>1</v>
      </c>
      <c r="B38" s="39">
        <v>2</v>
      </c>
      <c r="C38" s="39">
        <v>3</v>
      </c>
      <c r="D38" s="39">
        <v>4</v>
      </c>
      <c r="E38" s="39">
        <v>5</v>
      </c>
      <c r="F38" s="39">
        <v>6</v>
      </c>
      <c r="G38" s="39">
        <v>7</v>
      </c>
    </row>
    <row r="39" spans="1:8" x14ac:dyDescent="0.25">
      <c r="A39" s="41"/>
      <c r="B39" s="41" t="s">
        <v>24</v>
      </c>
      <c r="C39" s="100">
        <f>C40+C42+C44+C46</f>
        <v>250820.69</v>
      </c>
      <c r="D39" s="100">
        <f>D40+D42+D44+D46</f>
        <v>358000.27</v>
      </c>
      <c r="E39" s="100">
        <f t="shared" ref="E39:G39" si="6">E40+E42+E44+E46</f>
        <v>350000</v>
      </c>
      <c r="F39" s="100">
        <f t="shared" si="6"/>
        <v>360000</v>
      </c>
      <c r="G39" s="100">
        <f t="shared" si="6"/>
        <v>360000</v>
      </c>
    </row>
    <row r="40" spans="1:8" x14ac:dyDescent="0.25">
      <c r="A40" s="41">
        <v>1</v>
      </c>
      <c r="B40" s="41" t="s">
        <v>36</v>
      </c>
      <c r="C40" s="100">
        <f>C41</f>
        <v>203391.34</v>
      </c>
      <c r="D40" s="100">
        <f t="shared" ref="D40:G40" si="7">D41</f>
        <v>298500</v>
      </c>
      <c r="E40" s="100">
        <f t="shared" si="7"/>
        <v>290940</v>
      </c>
      <c r="F40" s="100">
        <f t="shared" si="7"/>
        <v>300000</v>
      </c>
      <c r="G40" s="100">
        <f t="shared" si="7"/>
        <v>300000</v>
      </c>
    </row>
    <row r="41" spans="1:8" x14ac:dyDescent="0.25">
      <c r="A41" s="55">
        <v>11</v>
      </c>
      <c r="B41" s="146" t="s">
        <v>36</v>
      </c>
      <c r="C41" s="101">
        <v>203391.34</v>
      </c>
      <c r="D41" s="101">
        <v>298500</v>
      </c>
      <c r="E41" s="42">
        <v>290940</v>
      </c>
      <c r="F41" s="42">
        <v>300000</v>
      </c>
      <c r="G41" s="42">
        <v>300000</v>
      </c>
    </row>
    <row r="42" spans="1:8" x14ac:dyDescent="0.25">
      <c r="A42" s="45">
        <v>4</v>
      </c>
      <c r="B42" s="41" t="s">
        <v>53</v>
      </c>
      <c r="C42" s="100">
        <f>C43</f>
        <v>41314.79</v>
      </c>
      <c r="D42" s="100">
        <f t="shared" ref="D42:G42" si="8">D43</f>
        <v>43142.27</v>
      </c>
      <c r="E42" s="100">
        <f t="shared" si="8"/>
        <v>43560</v>
      </c>
      <c r="F42" s="100">
        <f t="shared" si="8"/>
        <v>44400</v>
      </c>
      <c r="G42" s="100">
        <f t="shared" si="8"/>
        <v>44400</v>
      </c>
    </row>
    <row r="43" spans="1:8" x14ac:dyDescent="0.25">
      <c r="A43" s="85">
        <v>43</v>
      </c>
      <c r="B43" s="85" t="s">
        <v>52</v>
      </c>
      <c r="C43" s="101">
        <v>41314.79</v>
      </c>
      <c r="D43" s="101">
        <v>43142.27</v>
      </c>
      <c r="E43" s="42">
        <v>43560</v>
      </c>
      <c r="F43" s="42">
        <v>44400</v>
      </c>
      <c r="G43" s="42">
        <v>44400</v>
      </c>
    </row>
    <row r="44" spans="1:8" x14ac:dyDescent="0.25">
      <c r="A44" s="45">
        <v>5</v>
      </c>
      <c r="B44" s="144" t="s">
        <v>96</v>
      </c>
      <c r="C44" s="108">
        <f>C45</f>
        <v>403.2</v>
      </c>
      <c r="D44" s="108">
        <f t="shared" ref="D44:G44" si="9">D45</f>
        <v>395</v>
      </c>
      <c r="E44" s="108">
        <f t="shared" si="9"/>
        <v>500</v>
      </c>
      <c r="F44" s="108">
        <f t="shared" si="9"/>
        <v>600</v>
      </c>
      <c r="G44" s="108">
        <f t="shared" si="9"/>
        <v>600</v>
      </c>
    </row>
    <row r="45" spans="1:8" x14ac:dyDescent="0.25">
      <c r="A45" s="83">
        <v>50</v>
      </c>
      <c r="B45" s="145" t="s">
        <v>96</v>
      </c>
      <c r="C45" s="101">
        <v>403.2</v>
      </c>
      <c r="D45" s="101">
        <v>395</v>
      </c>
      <c r="E45" s="42">
        <v>500</v>
      </c>
      <c r="F45" s="42">
        <v>600</v>
      </c>
      <c r="G45" s="42">
        <v>600</v>
      </c>
    </row>
    <row r="46" spans="1:8" x14ac:dyDescent="0.25">
      <c r="A46" s="86">
        <v>9</v>
      </c>
      <c r="B46" s="86" t="s">
        <v>94</v>
      </c>
      <c r="C46" s="108">
        <f>C47</f>
        <v>5711.36</v>
      </c>
      <c r="D46" s="108">
        <f t="shared" ref="D46:G46" si="10">D47</f>
        <v>15963</v>
      </c>
      <c r="E46" s="108">
        <f t="shared" si="10"/>
        <v>15000</v>
      </c>
      <c r="F46" s="108">
        <f t="shared" si="10"/>
        <v>15000</v>
      </c>
      <c r="G46" s="108">
        <f t="shared" si="10"/>
        <v>15000</v>
      </c>
    </row>
    <row r="47" spans="1:8" x14ac:dyDescent="0.25">
      <c r="A47" s="87">
        <v>92</v>
      </c>
      <c r="B47" s="87" t="s">
        <v>93</v>
      </c>
      <c r="C47" s="103">
        <v>5711.36</v>
      </c>
      <c r="D47" s="103">
        <v>15963</v>
      </c>
      <c r="E47" s="42">
        <v>15000</v>
      </c>
      <c r="F47" s="42">
        <v>15000</v>
      </c>
      <c r="G47" s="42">
        <v>15000</v>
      </c>
    </row>
    <row r="49" spans="1:7" ht="25.5" x14ac:dyDescent="0.25">
      <c r="A49" s="36" t="s">
        <v>35</v>
      </c>
      <c r="B49" s="37" t="s">
        <v>21</v>
      </c>
      <c r="C49" s="38" t="s">
        <v>59</v>
      </c>
      <c r="D49" s="38" t="s">
        <v>60</v>
      </c>
      <c r="E49" s="36" t="s">
        <v>61</v>
      </c>
      <c r="F49" s="36" t="s">
        <v>62</v>
      </c>
      <c r="G49" s="36" t="s">
        <v>63</v>
      </c>
    </row>
    <row r="50" spans="1:7" s="40" customFormat="1" ht="11.25" x14ac:dyDescent="0.2">
      <c r="A50" s="39">
        <v>1</v>
      </c>
      <c r="B50" s="39">
        <v>2</v>
      </c>
      <c r="C50" s="39">
        <v>3</v>
      </c>
      <c r="D50" s="39">
        <v>4</v>
      </c>
      <c r="E50" s="39">
        <v>5</v>
      </c>
      <c r="F50" s="39">
        <v>6</v>
      </c>
      <c r="G50" s="39">
        <v>7</v>
      </c>
    </row>
    <row r="51" spans="1:7" x14ac:dyDescent="0.25">
      <c r="A51" s="41"/>
      <c r="B51" s="41" t="s">
        <v>28</v>
      </c>
      <c r="C51" s="100">
        <f>C52+C54+C56+C58</f>
        <v>234857.96</v>
      </c>
      <c r="D51" s="100">
        <f t="shared" ref="D51:G51" si="11">D52+D54+D56+D58</f>
        <v>358000</v>
      </c>
      <c r="E51" s="100">
        <f t="shared" si="11"/>
        <v>350000</v>
      </c>
      <c r="F51" s="100">
        <f t="shared" si="11"/>
        <v>360000</v>
      </c>
      <c r="G51" s="100">
        <f t="shared" si="11"/>
        <v>360000</v>
      </c>
    </row>
    <row r="52" spans="1:7" x14ac:dyDescent="0.25">
      <c r="A52" s="41">
        <v>1</v>
      </c>
      <c r="B52" s="41" t="s">
        <v>36</v>
      </c>
      <c r="C52" s="100">
        <f>C53</f>
        <v>203391.34</v>
      </c>
      <c r="D52" s="100">
        <f t="shared" ref="D52:G52" si="12">D53</f>
        <v>298500</v>
      </c>
      <c r="E52" s="100">
        <f t="shared" si="12"/>
        <v>290940</v>
      </c>
      <c r="F52" s="100">
        <f t="shared" si="12"/>
        <v>300000</v>
      </c>
      <c r="G52" s="100">
        <f t="shared" si="12"/>
        <v>300000</v>
      </c>
    </row>
    <row r="53" spans="1:7" x14ac:dyDescent="0.25">
      <c r="A53" s="55">
        <v>11</v>
      </c>
      <c r="B53" s="146" t="s">
        <v>36</v>
      </c>
      <c r="C53" s="101">
        <v>203391.34</v>
      </c>
      <c r="D53" s="101">
        <v>298500</v>
      </c>
      <c r="E53" s="42">
        <v>290940</v>
      </c>
      <c r="F53" s="42">
        <v>300000</v>
      </c>
      <c r="G53" s="42">
        <v>300000</v>
      </c>
    </row>
    <row r="54" spans="1:7" x14ac:dyDescent="0.25">
      <c r="A54" s="45">
        <v>4</v>
      </c>
      <c r="B54" s="41" t="s">
        <v>53</v>
      </c>
      <c r="C54" s="110">
        <f>C55</f>
        <v>25604.06</v>
      </c>
      <c r="D54" s="110">
        <f t="shared" ref="D54:G54" si="13">D55</f>
        <v>43142</v>
      </c>
      <c r="E54" s="110">
        <f t="shared" si="13"/>
        <v>43560</v>
      </c>
      <c r="F54" s="110">
        <f t="shared" si="13"/>
        <v>44400</v>
      </c>
      <c r="G54" s="110">
        <f t="shared" si="13"/>
        <v>44400</v>
      </c>
    </row>
    <row r="55" spans="1:7" x14ac:dyDescent="0.25">
      <c r="A55" s="85">
        <v>43</v>
      </c>
      <c r="B55" s="85" t="s">
        <v>52</v>
      </c>
      <c r="C55" s="101">
        <v>25604.06</v>
      </c>
      <c r="D55" s="101">
        <v>43142</v>
      </c>
      <c r="E55" s="42">
        <v>43560</v>
      </c>
      <c r="F55" s="42">
        <v>44400</v>
      </c>
      <c r="G55" s="42">
        <v>44400</v>
      </c>
    </row>
    <row r="56" spans="1:7" x14ac:dyDescent="0.25">
      <c r="A56" s="45">
        <v>5</v>
      </c>
      <c r="B56" s="144" t="s">
        <v>96</v>
      </c>
      <c r="C56" s="108">
        <f>C57</f>
        <v>151.19999999999999</v>
      </c>
      <c r="D56" s="108">
        <f t="shared" ref="D56:G56" si="14">D57</f>
        <v>395</v>
      </c>
      <c r="E56" s="108">
        <f t="shared" si="14"/>
        <v>500</v>
      </c>
      <c r="F56" s="108">
        <f t="shared" si="14"/>
        <v>600</v>
      </c>
      <c r="G56" s="108">
        <f t="shared" si="14"/>
        <v>600</v>
      </c>
    </row>
    <row r="57" spans="1:7" x14ac:dyDescent="0.25">
      <c r="A57" s="83">
        <v>50</v>
      </c>
      <c r="B57" s="145" t="s">
        <v>96</v>
      </c>
      <c r="C57" s="101">
        <v>151.19999999999999</v>
      </c>
      <c r="D57" s="101">
        <v>395</v>
      </c>
      <c r="E57" s="42">
        <v>500</v>
      </c>
      <c r="F57" s="42">
        <v>600</v>
      </c>
      <c r="G57" s="42">
        <v>600</v>
      </c>
    </row>
    <row r="58" spans="1:7" x14ac:dyDescent="0.25">
      <c r="A58" s="86">
        <v>9</v>
      </c>
      <c r="B58" s="86" t="s">
        <v>94</v>
      </c>
      <c r="C58" s="108">
        <f>C59</f>
        <v>5711.36</v>
      </c>
      <c r="D58" s="108">
        <f t="shared" ref="D58:G58" si="15">D59</f>
        <v>15963</v>
      </c>
      <c r="E58" s="108">
        <f t="shared" si="15"/>
        <v>15000</v>
      </c>
      <c r="F58" s="108">
        <f t="shared" si="15"/>
        <v>15000</v>
      </c>
      <c r="G58" s="108">
        <f t="shared" si="15"/>
        <v>15000</v>
      </c>
    </row>
    <row r="59" spans="1:7" x14ac:dyDescent="0.25">
      <c r="A59" s="87">
        <v>94</v>
      </c>
      <c r="B59" s="87" t="s">
        <v>93</v>
      </c>
      <c r="C59" s="103">
        <v>5711.36</v>
      </c>
      <c r="D59" s="103">
        <v>15963</v>
      </c>
      <c r="E59" s="42">
        <v>15000</v>
      </c>
      <c r="F59" s="42">
        <v>15000</v>
      </c>
      <c r="G59" s="42">
        <v>15000</v>
      </c>
    </row>
    <row r="60" spans="1:7" x14ac:dyDescent="0.25">
      <c r="C60" s="109"/>
      <c r="D60" s="109"/>
      <c r="E60" s="109"/>
      <c r="F60" s="109"/>
      <c r="G60" s="109"/>
    </row>
    <row r="62" spans="1:7" ht="15.75" x14ac:dyDescent="0.25">
      <c r="B62" s="139" t="s">
        <v>38</v>
      </c>
      <c r="C62" s="139"/>
      <c r="D62" s="139"/>
      <c r="E62" s="139"/>
      <c r="F62" s="139"/>
      <c r="G62" s="139"/>
    </row>
    <row r="63" spans="1:7" ht="18.75" x14ac:dyDescent="0.25">
      <c r="B63" s="31"/>
      <c r="C63" s="31"/>
      <c r="D63" s="31"/>
      <c r="E63" s="31"/>
      <c r="F63" s="31"/>
      <c r="G63" s="31"/>
    </row>
    <row r="64" spans="1:7" ht="25.5" x14ac:dyDescent="0.25">
      <c r="A64" s="36" t="s">
        <v>35</v>
      </c>
      <c r="B64" s="37" t="s">
        <v>21</v>
      </c>
      <c r="C64" s="38" t="s">
        <v>59</v>
      </c>
      <c r="D64" s="38" t="s">
        <v>60</v>
      </c>
      <c r="E64" s="36" t="s">
        <v>61</v>
      </c>
      <c r="F64" s="36" t="s">
        <v>62</v>
      </c>
      <c r="G64" s="36" t="s">
        <v>63</v>
      </c>
    </row>
    <row r="65" spans="1:7" x14ac:dyDescent="0.25">
      <c r="A65" s="39">
        <v>1</v>
      </c>
      <c r="B65" s="39">
        <v>2</v>
      </c>
      <c r="C65" s="39">
        <v>3</v>
      </c>
      <c r="D65" s="39">
        <v>4</v>
      </c>
      <c r="E65" s="39">
        <v>5</v>
      </c>
      <c r="F65" s="39">
        <v>6</v>
      </c>
      <c r="G65" s="39">
        <v>7</v>
      </c>
    </row>
    <row r="66" spans="1:7" x14ac:dyDescent="0.25">
      <c r="A66" s="58"/>
      <c r="B66" s="41" t="s">
        <v>28</v>
      </c>
      <c r="C66" s="100">
        <f>C67</f>
        <v>234857.96</v>
      </c>
      <c r="D66" s="100">
        <f t="shared" ref="D66:G68" si="16">D67</f>
        <v>358000</v>
      </c>
      <c r="E66" s="100">
        <f t="shared" si="16"/>
        <v>350000</v>
      </c>
      <c r="F66" s="100">
        <f t="shared" si="16"/>
        <v>360000</v>
      </c>
      <c r="G66" s="100">
        <f t="shared" si="16"/>
        <v>360000</v>
      </c>
    </row>
    <row r="67" spans="1:7" x14ac:dyDescent="0.25">
      <c r="A67" s="92">
        <v>9</v>
      </c>
      <c r="B67" s="92" t="s">
        <v>69</v>
      </c>
      <c r="C67" s="100">
        <f>C68</f>
        <v>234857.96</v>
      </c>
      <c r="D67" s="100">
        <f t="shared" si="16"/>
        <v>358000</v>
      </c>
      <c r="E67" s="100">
        <f t="shared" si="16"/>
        <v>350000</v>
      </c>
      <c r="F67" s="100">
        <f t="shared" si="16"/>
        <v>360000</v>
      </c>
      <c r="G67" s="100">
        <f t="shared" si="16"/>
        <v>360000</v>
      </c>
    </row>
    <row r="68" spans="1:7" x14ac:dyDescent="0.25">
      <c r="A68" s="93" t="s">
        <v>68</v>
      </c>
      <c r="B68" s="93" t="s">
        <v>71</v>
      </c>
      <c r="C68" s="101">
        <f>C69</f>
        <v>234857.96</v>
      </c>
      <c r="D68" s="101">
        <f t="shared" si="16"/>
        <v>358000</v>
      </c>
      <c r="E68" s="101">
        <f t="shared" si="16"/>
        <v>350000</v>
      </c>
      <c r="F68" s="101">
        <f t="shared" si="16"/>
        <v>360000</v>
      </c>
      <c r="G68" s="101">
        <f t="shared" si="16"/>
        <v>360000</v>
      </c>
    </row>
    <row r="69" spans="1:7" x14ac:dyDescent="0.25">
      <c r="A69" s="94">
        <v>911</v>
      </c>
      <c r="B69" s="94" t="s">
        <v>70</v>
      </c>
      <c r="C69" s="106">
        <f>C51</f>
        <v>234857.96</v>
      </c>
      <c r="D69" s="106">
        <f t="shared" ref="D69:G69" si="17">D51</f>
        <v>358000</v>
      </c>
      <c r="E69" s="106">
        <f t="shared" si="17"/>
        <v>350000</v>
      </c>
      <c r="F69" s="106">
        <f t="shared" si="17"/>
        <v>360000</v>
      </c>
      <c r="G69" s="106">
        <f t="shared" si="17"/>
        <v>360000</v>
      </c>
    </row>
    <row r="70" spans="1:7" x14ac:dyDescent="0.25">
      <c r="A70" s="92"/>
      <c r="B70" s="92"/>
      <c r="C70" s="48"/>
      <c r="D70" s="48"/>
      <c r="E70" s="42"/>
      <c r="F70" s="42"/>
      <c r="G70" s="42"/>
    </row>
    <row r="71" spans="1:7" x14ac:dyDescent="0.25">
      <c r="A71" s="90"/>
      <c r="B71" s="90"/>
      <c r="C71" s="43"/>
      <c r="D71" s="43"/>
      <c r="E71" s="42"/>
      <c r="F71" s="42"/>
      <c r="G71" s="42"/>
    </row>
    <row r="72" spans="1:7" x14ac:dyDescent="0.25">
      <c r="A72" s="91"/>
      <c r="B72" s="91"/>
      <c r="C72" s="46"/>
      <c r="D72" s="46"/>
      <c r="E72" s="42"/>
      <c r="F72" s="42"/>
      <c r="G72" s="42"/>
    </row>
    <row r="73" spans="1:7" x14ac:dyDescent="0.25">
      <c r="A73" s="59"/>
      <c r="B73" s="48"/>
      <c r="C73" s="48"/>
      <c r="D73" s="48"/>
      <c r="E73" s="42"/>
      <c r="F73" s="42"/>
      <c r="G73" s="42"/>
    </row>
  </sheetData>
  <mergeCells count="4">
    <mergeCell ref="B62:G62"/>
    <mergeCell ref="A2:G2"/>
    <mergeCell ref="A4:G4"/>
    <mergeCell ref="A35:G3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3" max="6" man="1"/>
    <brk id="6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topLeftCell="A16" workbookViewId="0">
      <selection activeCell="B40" sqref="B40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0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39" t="s">
        <v>39</v>
      </c>
      <c r="B2" s="139"/>
      <c r="C2" s="139"/>
      <c r="D2" s="139"/>
      <c r="E2" s="139"/>
      <c r="F2" s="139"/>
      <c r="G2" s="139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39" t="s">
        <v>40</v>
      </c>
      <c r="B4" s="139"/>
      <c r="C4" s="139"/>
      <c r="D4" s="139"/>
      <c r="E4" s="139"/>
      <c r="F4" s="139"/>
      <c r="G4" s="139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35</v>
      </c>
      <c r="B6" s="37" t="s">
        <v>21</v>
      </c>
      <c r="C6" s="38" t="s">
        <v>59</v>
      </c>
      <c r="D6" s="38" t="s">
        <v>60</v>
      </c>
      <c r="E6" s="36" t="s">
        <v>61</v>
      </c>
      <c r="F6" s="36" t="s">
        <v>62</v>
      </c>
      <c r="G6" s="36" t="s">
        <v>63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41</v>
      </c>
      <c r="C8" s="41"/>
      <c r="D8" s="41"/>
      <c r="E8" s="42"/>
      <c r="F8" s="42"/>
      <c r="G8" s="42"/>
    </row>
    <row r="9" spans="1:10" x14ac:dyDescent="0.25">
      <c r="A9" s="55">
        <v>84</v>
      </c>
      <c r="B9" s="43" t="s">
        <v>42</v>
      </c>
      <c r="C9" s="41"/>
      <c r="D9" s="41"/>
      <c r="E9" s="42"/>
      <c r="F9" s="42"/>
      <c r="G9" s="42"/>
    </row>
    <row r="10" spans="1:10" x14ac:dyDescent="0.25">
      <c r="A10" s="55" t="s">
        <v>27</v>
      </c>
      <c r="B10" s="47"/>
      <c r="C10" s="43"/>
      <c r="D10" s="43"/>
      <c r="E10" s="42"/>
      <c r="F10" s="42"/>
      <c r="G10" s="42"/>
    </row>
    <row r="11" spans="1:10" x14ac:dyDescent="0.25">
      <c r="A11" s="41">
        <v>5</v>
      </c>
      <c r="B11" s="50" t="s">
        <v>43</v>
      </c>
      <c r="C11" s="43"/>
      <c r="D11" s="43"/>
      <c r="E11" s="42"/>
      <c r="F11" s="42"/>
      <c r="G11" s="42"/>
    </row>
    <row r="12" spans="1:10" x14ac:dyDescent="0.25">
      <c r="A12" s="55">
        <v>54</v>
      </c>
      <c r="B12" s="51" t="s">
        <v>44</v>
      </c>
      <c r="C12" s="43"/>
      <c r="D12" s="43"/>
      <c r="E12" s="42"/>
      <c r="F12" s="42"/>
      <c r="G12" s="42"/>
    </row>
    <row r="13" spans="1:10" x14ac:dyDescent="0.25">
      <c r="A13" s="55" t="s">
        <v>27</v>
      </c>
      <c r="B13" s="50"/>
      <c r="C13" s="43"/>
      <c r="D13" s="43"/>
      <c r="E13" s="42"/>
      <c r="F13" s="42"/>
      <c r="G13" s="42"/>
    </row>
    <row r="14" spans="1:10" x14ac:dyDescent="0.25">
      <c r="B14" s="95" t="s">
        <v>72</v>
      </c>
      <c r="C14"/>
      <c r="D14"/>
      <c r="E14"/>
    </row>
    <row r="16" spans="1:10" ht="15.75" x14ac:dyDescent="0.25">
      <c r="B16" s="139" t="s">
        <v>45</v>
      </c>
      <c r="C16" s="139"/>
      <c r="D16" s="139"/>
      <c r="E16" s="139"/>
      <c r="F16" s="139"/>
      <c r="G16" s="139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35</v>
      </c>
      <c r="B18" s="37" t="s">
        <v>21</v>
      </c>
      <c r="C18" s="38" t="s">
        <v>59</v>
      </c>
      <c r="D18" s="38" t="s">
        <v>60</v>
      </c>
      <c r="E18" s="36" t="s">
        <v>61</v>
      </c>
      <c r="F18" s="36" t="s">
        <v>62</v>
      </c>
      <c r="G18" s="36" t="s">
        <v>63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54</v>
      </c>
      <c r="C20" s="41"/>
      <c r="D20" s="41"/>
      <c r="E20" s="42"/>
      <c r="F20" s="42"/>
      <c r="G20" s="42"/>
    </row>
    <row r="21" spans="1:7" x14ac:dyDescent="0.25">
      <c r="A21" s="55">
        <v>81</v>
      </c>
      <c r="B21" s="43" t="s">
        <v>55</v>
      </c>
      <c r="C21" s="43"/>
      <c r="D21" s="43"/>
      <c r="E21" s="42"/>
      <c r="F21" s="42"/>
      <c r="G21" s="42"/>
    </row>
    <row r="22" spans="1:7" x14ac:dyDescent="0.25">
      <c r="A22" s="80" t="s">
        <v>27</v>
      </c>
      <c r="B22" s="43"/>
      <c r="C22" s="61"/>
      <c r="D22" s="61"/>
      <c r="E22" s="61"/>
      <c r="F22" s="61"/>
      <c r="G22" s="61"/>
    </row>
    <row r="23" spans="1:7" x14ac:dyDescent="0.25">
      <c r="A23" s="61"/>
      <c r="B23" s="54"/>
      <c r="C23" s="61"/>
      <c r="D23" s="61"/>
      <c r="E23" s="61"/>
      <c r="F23" s="61"/>
      <c r="G23" s="61"/>
    </row>
    <row r="24" spans="1:7" x14ac:dyDescent="0.25">
      <c r="A24" s="61"/>
      <c r="B24" s="41" t="s">
        <v>46</v>
      </c>
      <c r="C24" s="61"/>
      <c r="D24" s="61"/>
      <c r="E24" s="61"/>
      <c r="F24" s="61"/>
      <c r="G24" s="61"/>
    </row>
    <row r="25" spans="1:7" x14ac:dyDescent="0.25">
      <c r="A25" s="41">
        <v>1</v>
      </c>
      <c r="B25" s="41" t="s">
        <v>36</v>
      </c>
      <c r="C25" s="41"/>
      <c r="D25" s="41"/>
      <c r="E25" s="42"/>
      <c r="F25" s="42"/>
      <c r="G25" s="42"/>
    </row>
    <row r="26" spans="1:7" x14ac:dyDescent="0.25">
      <c r="A26" s="55">
        <v>11</v>
      </c>
      <c r="B26" s="43" t="s">
        <v>36</v>
      </c>
      <c r="C26" s="43"/>
      <c r="D26" s="43"/>
      <c r="E26" s="42"/>
      <c r="F26" s="42"/>
      <c r="G26" s="42"/>
    </row>
    <row r="27" spans="1:7" x14ac:dyDescent="0.25">
      <c r="A27" s="80" t="s">
        <v>27</v>
      </c>
      <c r="B27" s="53"/>
      <c r="C27" s="61"/>
      <c r="D27" s="61"/>
      <c r="E27" s="61"/>
      <c r="F27" s="61"/>
      <c r="G27" s="61"/>
    </row>
    <row r="28" spans="1:7" x14ac:dyDescent="0.25">
      <c r="A28" s="41">
        <v>3</v>
      </c>
      <c r="B28" s="41" t="s">
        <v>37</v>
      </c>
      <c r="C28" s="41"/>
      <c r="D28" s="41"/>
      <c r="E28" s="42"/>
      <c r="F28" s="42"/>
      <c r="G28" s="42"/>
    </row>
    <row r="29" spans="1:7" x14ac:dyDescent="0.25">
      <c r="A29" s="55">
        <v>31</v>
      </c>
      <c r="B29" s="43" t="s">
        <v>37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53</v>
      </c>
      <c r="C30" s="41"/>
      <c r="D30" s="41"/>
      <c r="E30" s="42"/>
      <c r="F30" s="42"/>
      <c r="G30" s="42"/>
    </row>
    <row r="31" spans="1:7" x14ac:dyDescent="0.25">
      <c r="A31" s="55">
        <v>43</v>
      </c>
      <c r="B31" s="43" t="s">
        <v>52</v>
      </c>
      <c r="C31" s="43"/>
      <c r="D31" s="43"/>
      <c r="E31" s="42"/>
      <c r="F31" s="42"/>
      <c r="G31" s="42"/>
    </row>
    <row r="32" spans="1:7" x14ac:dyDescent="0.25">
      <c r="A32" s="55" t="s">
        <v>27</v>
      </c>
      <c r="B32" s="43"/>
      <c r="C32" s="43"/>
      <c r="D32" s="43"/>
      <c r="E32" s="42"/>
      <c r="F32" s="42"/>
      <c r="G32" s="42"/>
    </row>
    <row r="35" spans="2:4" x14ac:dyDescent="0.25">
      <c r="B35" s="95" t="s">
        <v>72</v>
      </c>
      <c r="C35"/>
      <c r="D35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workbookViewId="0">
      <selection activeCell="B8" sqref="B8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60"/>
      <c r="B1" s="31"/>
      <c r="C1" s="31"/>
      <c r="D1" s="31"/>
      <c r="E1" s="31"/>
      <c r="F1" s="33"/>
      <c r="G1" s="33"/>
    </row>
    <row r="2" spans="1:7" ht="15.75" x14ac:dyDescent="0.25">
      <c r="A2" s="139" t="s">
        <v>47</v>
      </c>
      <c r="B2" s="140"/>
      <c r="C2" s="140"/>
      <c r="D2" s="140"/>
      <c r="E2" s="140"/>
      <c r="F2" s="140"/>
      <c r="G2" s="140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48</v>
      </c>
      <c r="B4" s="36" t="s">
        <v>21</v>
      </c>
      <c r="C4" s="38" t="s">
        <v>59</v>
      </c>
      <c r="D4" s="38" t="s">
        <v>60</v>
      </c>
      <c r="E4" s="36" t="s">
        <v>61</v>
      </c>
      <c r="F4" s="36" t="s">
        <v>62</v>
      </c>
      <c r="G4" s="36" t="s">
        <v>63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64" t="s">
        <v>97</v>
      </c>
      <c r="B6" s="142" t="s">
        <v>99</v>
      </c>
      <c r="C6" s="111">
        <f>C7</f>
        <v>234857.96</v>
      </c>
      <c r="D6" s="111">
        <f t="shared" ref="D6:G6" si="0">D7</f>
        <v>358000.27</v>
      </c>
      <c r="E6" s="111">
        <f t="shared" si="0"/>
        <v>350000</v>
      </c>
      <c r="F6" s="111">
        <f t="shared" si="0"/>
        <v>360000</v>
      </c>
      <c r="G6" s="111">
        <f t="shared" si="0"/>
        <v>360000</v>
      </c>
    </row>
    <row r="7" spans="1:7" ht="25.5" x14ac:dyDescent="0.25">
      <c r="A7" s="65" t="s">
        <v>98</v>
      </c>
      <c r="B7" s="142" t="s">
        <v>100</v>
      </c>
      <c r="C7" s="111">
        <f>C11</f>
        <v>234857.96</v>
      </c>
      <c r="D7" s="111">
        <f t="shared" ref="D7:G7" si="1">D11</f>
        <v>358000.27</v>
      </c>
      <c r="E7" s="111">
        <f t="shared" si="1"/>
        <v>350000</v>
      </c>
      <c r="F7" s="111">
        <f t="shared" si="1"/>
        <v>360000</v>
      </c>
      <c r="G7" s="111">
        <f t="shared" si="1"/>
        <v>360000</v>
      </c>
    </row>
    <row r="8" spans="1:7" x14ac:dyDescent="0.25">
      <c r="A8" s="81" t="s">
        <v>57</v>
      </c>
      <c r="B8" s="66" t="s">
        <v>49</v>
      </c>
      <c r="C8" s="111"/>
      <c r="D8" s="111"/>
      <c r="E8" s="111"/>
      <c r="F8" s="111"/>
      <c r="G8" s="111"/>
    </row>
    <row r="9" spans="1:7" x14ac:dyDescent="0.25">
      <c r="A9" s="79" t="s">
        <v>51</v>
      </c>
      <c r="B9" s="66" t="s">
        <v>49</v>
      </c>
      <c r="C9" s="111"/>
      <c r="D9" s="111"/>
      <c r="E9" s="111"/>
      <c r="F9" s="111"/>
      <c r="G9" s="111"/>
    </row>
    <row r="10" spans="1:7" x14ac:dyDescent="0.25">
      <c r="A10" s="79"/>
      <c r="B10" s="96"/>
      <c r="C10" s="111"/>
      <c r="D10" s="111"/>
      <c r="E10" s="111"/>
      <c r="F10" s="111"/>
      <c r="G10" s="111"/>
    </row>
    <row r="11" spans="1:7" s="63" customFormat="1" x14ac:dyDescent="0.25">
      <c r="A11" s="67" t="s">
        <v>73</v>
      </c>
      <c r="B11" s="142" t="s">
        <v>74</v>
      </c>
      <c r="C11" s="111">
        <f>C12+C29</f>
        <v>234857.96</v>
      </c>
      <c r="D11" s="111">
        <f t="shared" ref="D11:G11" si="2">D12+D29</f>
        <v>358000.27</v>
      </c>
      <c r="E11" s="111">
        <f t="shared" si="2"/>
        <v>350000</v>
      </c>
      <c r="F11" s="111">
        <f t="shared" si="2"/>
        <v>360000</v>
      </c>
      <c r="G11" s="111">
        <f t="shared" si="2"/>
        <v>360000</v>
      </c>
    </row>
    <row r="12" spans="1:7" x14ac:dyDescent="0.25">
      <c r="A12" s="77" t="s">
        <v>75</v>
      </c>
      <c r="B12" s="142" t="s">
        <v>76</v>
      </c>
      <c r="C12" s="42">
        <f>C13+C18+C22+C25</f>
        <v>232717.50999999998</v>
      </c>
      <c r="D12" s="42">
        <f t="shared" ref="D12:G12" si="3">D13+D18+D22+D25</f>
        <v>353000.27</v>
      </c>
      <c r="E12" s="42">
        <f t="shared" si="3"/>
        <v>348000</v>
      </c>
      <c r="F12" s="42">
        <f t="shared" si="3"/>
        <v>358000</v>
      </c>
      <c r="G12" s="42">
        <f t="shared" si="3"/>
        <v>358000</v>
      </c>
    </row>
    <row r="13" spans="1:7" x14ac:dyDescent="0.25">
      <c r="A13" s="78" t="s">
        <v>83</v>
      </c>
      <c r="B13" s="143" t="s">
        <v>36</v>
      </c>
      <c r="C13" s="112">
        <f>C14</f>
        <v>201250.88999999998</v>
      </c>
      <c r="D13" s="112">
        <f t="shared" ref="D13:G13" si="4">D14</f>
        <v>293500</v>
      </c>
      <c r="E13" s="112">
        <f t="shared" si="4"/>
        <v>288940</v>
      </c>
      <c r="F13" s="112">
        <f t="shared" si="4"/>
        <v>298000</v>
      </c>
      <c r="G13" s="112">
        <f t="shared" si="4"/>
        <v>298000</v>
      </c>
    </row>
    <row r="14" spans="1:7" x14ac:dyDescent="0.25">
      <c r="A14" s="69" t="s">
        <v>84</v>
      </c>
      <c r="B14" s="84" t="s">
        <v>29</v>
      </c>
      <c r="C14" s="42">
        <f>C15+C16+C17</f>
        <v>201250.88999999998</v>
      </c>
      <c r="D14" s="42">
        <f t="shared" ref="D14:G14" si="5">D15+D16+D17</f>
        <v>293500</v>
      </c>
      <c r="E14" s="42">
        <f t="shared" si="5"/>
        <v>288940</v>
      </c>
      <c r="F14" s="42">
        <f t="shared" si="5"/>
        <v>298000</v>
      </c>
      <c r="G14" s="42">
        <f t="shared" si="5"/>
        <v>298000</v>
      </c>
    </row>
    <row r="15" spans="1:7" x14ac:dyDescent="0.25">
      <c r="A15" s="71" t="s">
        <v>85</v>
      </c>
      <c r="B15" s="84" t="s">
        <v>30</v>
      </c>
      <c r="C15" s="42">
        <v>181600.61</v>
      </c>
      <c r="D15" s="42">
        <v>267810</v>
      </c>
      <c r="E15" s="42">
        <v>260578</v>
      </c>
      <c r="F15" s="42">
        <v>268150</v>
      </c>
      <c r="G15" s="52">
        <v>268150</v>
      </c>
    </row>
    <row r="16" spans="1:7" x14ac:dyDescent="0.25">
      <c r="A16" s="71" t="s">
        <v>86</v>
      </c>
      <c r="B16" s="84" t="s">
        <v>31</v>
      </c>
      <c r="C16" s="42">
        <v>19650.28</v>
      </c>
      <c r="D16" s="42">
        <v>25690</v>
      </c>
      <c r="E16" s="42">
        <v>28362</v>
      </c>
      <c r="F16" s="42">
        <v>29850</v>
      </c>
      <c r="G16" s="52">
        <v>29850</v>
      </c>
    </row>
    <row r="17" spans="1:7" x14ac:dyDescent="0.25">
      <c r="A17" s="71" t="s">
        <v>88</v>
      </c>
      <c r="B17" s="84" t="s">
        <v>82</v>
      </c>
      <c r="C17" s="42">
        <v>0</v>
      </c>
      <c r="D17" s="42">
        <v>0</v>
      </c>
      <c r="E17" s="42">
        <v>0</v>
      </c>
      <c r="F17" s="42">
        <v>0</v>
      </c>
      <c r="G17" s="52">
        <v>0</v>
      </c>
    </row>
    <row r="18" spans="1:7" x14ac:dyDescent="0.25">
      <c r="A18" s="78" t="s">
        <v>92</v>
      </c>
      <c r="B18" s="141" t="s">
        <v>52</v>
      </c>
      <c r="C18" s="112">
        <f>C19</f>
        <v>25604.059999999998</v>
      </c>
      <c r="D18" s="112">
        <f t="shared" ref="D18:G18" si="6">D19</f>
        <v>43142.27</v>
      </c>
      <c r="E18" s="112">
        <f t="shared" si="6"/>
        <v>43560</v>
      </c>
      <c r="F18" s="112">
        <f t="shared" si="6"/>
        <v>44400</v>
      </c>
      <c r="G18" s="112">
        <f t="shared" si="6"/>
        <v>44400</v>
      </c>
    </row>
    <row r="19" spans="1:7" x14ac:dyDescent="0.25">
      <c r="A19" s="69" t="s">
        <v>84</v>
      </c>
      <c r="B19" s="84" t="s">
        <v>29</v>
      </c>
      <c r="C19" s="42">
        <f>C20+C21</f>
        <v>25604.059999999998</v>
      </c>
      <c r="D19" s="42">
        <f t="shared" ref="D19:G19" si="7">D20+D21</f>
        <v>43142.27</v>
      </c>
      <c r="E19" s="42">
        <f t="shared" si="7"/>
        <v>43560</v>
      </c>
      <c r="F19" s="42">
        <f t="shared" si="7"/>
        <v>44400</v>
      </c>
      <c r="G19" s="42">
        <f t="shared" si="7"/>
        <v>44400</v>
      </c>
    </row>
    <row r="20" spans="1:7" x14ac:dyDescent="0.25">
      <c r="A20" s="71" t="s">
        <v>86</v>
      </c>
      <c r="B20" s="84" t="s">
        <v>31</v>
      </c>
      <c r="C20" s="42">
        <v>25128.799999999999</v>
      </c>
      <c r="D20" s="42">
        <v>42392.27</v>
      </c>
      <c r="E20" s="42">
        <v>42760</v>
      </c>
      <c r="F20" s="42">
        <v>43900</v>
      </c>
      <c r="G20" s="52">
        <v>43900</v>
      </c>
    </row>
    <row r="21" spans="1:7" x14ac:dyDescent="0.25">
      <c r="A21" s="71" t="s">
        <v>88</v>
      </c>
      <c r="B21" s="84" t="s">
        <v>82</v>
      </c>
      <c r="C21" s="42">
        <v>475.26</v>
      </c>
      <c r="D21" s="42">
        <v>750</v>
      </c>
      <c r="E21" s="42">
        <v>800</v>
      </c>
      <c r="F21" s="42">
        <v>500</v>
      </c>
      <c r="G21" s="52">
        <v>500</v>
      </c>
    </row>
    <row r="22" spans="1:7" x14ac:dyDescent="0.25">
      <c r="A22" s="78" t="s">
        <v>91</v>
      </c>
      <c r="B22" s="144" t="s">
        <v>96</v>
      </c>
      <c r="C22" s="112">
        <f>C23</f>
        <v>151.19999999999999</v>
      </c>
      <c r="D22" s="112">
        <f>D23</f>
        <v>395</v>
      </c>
      <c r="E22" s="112">
        <f t="shared" ref="E22:G23" si="8">E23</f>
        <v>500</v>
      </c>
      <c r="F22" s="112">
        <f t="shared" si="8"/>
        <v>600</v>
      </c>
      <c r="G22" s="112">
        <f t="shared" si="8"/>
        <v>600</v>
      </c>
    </row>
    <row r="23" spans="1:7" x14ac:dyDescent="0.25">
      <c r="A23" s="69" t="s">
        <v>84</v>
      </c>
      <c r="B23" s="84" t="s">
        <v>29</v>
      </c>
      <c r="C23" s="42">
        <f>C24</f>
        <v>151.19999999999999</v>
      </c>
      <c r="D23" s="42">
        <f t="shared" ref="D23" si="9">D24</f>
        <v>395</v>
      </c>
      <c r="E23" s="42">
        <f t="shared" si="8"/>
        <v>500</v>
      </c>
      <c r="F23" s="42">
        <f t="shared" si="8"/>
        <v>600</v>
      </c>
      <c r="G23" s="42">
        <f t="shared" si="8"/>
        <v>600</v>
      </c>
    </row>
    <row r="24" spans="1:7" x14ac:dyDescent="0.25">
      <c r="A24" s="71" t="s">
        <v>86</v>
      </c>
      <c r="B24" s="84" t="s">
        <v>31</v>
      </c>
      <c r="C24" s="42">
        <v>151.19999999999999</v>
      </c>
      <c r="D24" s="42">
        <v>395</v>
      </c>
      <c r="E24" s="42">
        <v>500</v>
      </c>
      <c r="F24" s="42">
        <v>600</v>
      </c>
      <c r="G24" s="52">
        <v>600</v>
      </c>
    </row>
    <row r="25" spans="1:7" x14ac:dyDescent="0.25">
      <c r="A25" s="78" t="s">
        <v>95</v>
      </c>
      <c r="B25" s="86" t="s">
        <v>94</v>
      </c>
      <c r="C25" s="112">
        <f>C26</f>
        <v>5711.36</v>
      </c>
      <c r="D25" s="112">
        <f t="shared" ref="D25:G26" si="10">D26</f>
        <v>15963</v>
      </c>
      <c r="E25" s="112">
        <f t="shared" si="10"/>
        <v>15000</v>
      </c>
      <c r="F25" s="112">
        <f t="shared" si="10"/>
        <v>15000</v>
      </c>
      <c r="G25" s="112">
        <f t="shared" si="10"/>
        <v>15000</v>
      </c>
    </row>
    <row r="26" spans="1:7" x14ac:dyDescent="0.25">
      <c r="A26" s="69" t="s">
        <v>84</v>
      </c>
      <c r="B26" s="84" t="s">
        <v>29</v>
      </c>
      <c r="C26" s="42">
        <f>C27</f>
        <v>5711.36</v>
      </c>
      <c r="D26" s="42">
        <f t="shared" si="10"/>
        <v>15963</v>
      </c>
      <c r="E26" s="42">
        <f t="shared" si="10"/>
        <v>15000</v>
      </c>
      <c r="F26" s="42">
        <f t="shared" si="10"/>
        <v>15000</v>
      </c>
      <c r="G26" s="42">
        <f t="shared" si="10"/>
        <v>15000</v>
      </c>
    </row>
    <row r="27" spans="1:7" x14ac:dyDescent="0.25">
      <c r="A27" s="71" t="s">
        <v>86</v>
      </c>
      <c r="B27" s="84" t="s">
        <v>31</v>
      </c>
      <c r="C27" s="42">
        <v>5711.36</v>
      </c>
      <c r="D27" s="42">
        <v>15963</v>
      </c>
      <c r="E27" s="42">
        <v>15000</v>
      </c>
      <c r="F27" s="42">
        <v>15000</v>
      </c>
      <c r="G27" s="52">
        <v>15000</v>
      </c>
    </row>
    <row r="28" spans="1:7" x14ac:dyDescent="0.25">
      <c r="A28" s="71"/>
      <c r="B28" s="84"/>
      <c r="C28" s="42"/>
      <c r="D28" s="42"/>
      <c r="E28" s="42"/>
      <c r="F28" s="42"/>
      <c r="G28" s="52"/>
    </row>
    <row r="29" spans="1:7" x14ac:dyDescent="0.25">
      <c r="A29" s="67" t="s">
        <v>77</v>
      </c>
      <c r="B29" s="142" t="s">
        <v>78</v>
      </c>
      <c r="C29" s="112">
        <f>C30</f>
        <v>2140.4499999999998</v>
      </c>
      <c r="D29" s="112">
        <f t="shared" ref="D29:G29" si="11">D30</f>
        <v>5000</v>
      </c>
      <c r="E29" s="112">
        <f t="shared" si="11"/>
        <v>2000</v>
      </c>
      <c r="F29" s="112">
        <f t="shared" si="11"/>
        <v>2000</v>
      </c>
      <c r="G29" s="112">
        <f t="shared" si="11"/>
        <v>2000</v>
      </c>
    </row>
    <row r="30" spans="1:7" x14ac:dyDescent="0.25">
      <c r="A30" s="68" t="s">
        <v>79</v>
      </c>
      <c r="B30" s="143" t="s">
        <v>36</v>
      </c>
      <c r="C30" s="112">
        <f>C31</f>
        <v>2140.4499999999998</v>
      </c>
      <c r="D30" s="112">
        <f t="shared" ref="D30:G30" si="12">D31</f>
        <v>5000</v>
      </c>
      <c r="E30" s="112">
        <f t="shared" si="12"/>
        <v>2000</v>
      </c>
      <c r="F30" s="112">
        <f t="shared" si="12"/>
        <v>2000</v>
      </c>
      <c r="G30" s="112">
        <f t="shared" si="12"/>
        <v>2000</v>
      </c>
    </row>
    <row r="31" spans="1:7" x14ac:dyDescent="0.25">
      <c r="A31" s="69" t="s">
        <v>80</v>
      </c>
      <c r="B31" s="84" t="s">
        <v>32</v>
      </c>
      <c r="C31" s="42">
        <f>C32</f>
        <v>2140.4499999999998</v>
      </c>
      <c r="D31" s="42">
        <f t="shared" ref="D31:G31" si="13">D32</f>
        <v>5000</v>
      </c>
      <c r="E31" s="42">
        <f t="shared" si="13"/>
        <v>2000</v>
      </c>
      <c r="F31" s="42">
        <f t="shared" si="13"/>
        <v>2000</v>
      </c>
      <c r="G31" s="42">
        <f t="shared" si="13"/>
        <v>2000</v>
      </c>
    </row>
    <row r="32" spans="1:7" ht="25.5" x14ac:dyDescent="0.25">
      <c r="A32" s="71" t="s">
        <v>81</v>
      </c>
      <c r="B32" s="84" t="s">
        <v>65</v>
      </c>
      <c r="C32" s="42">
        <v>2140.4499999999998</v>
      </c>
      <c r="D32" s="42">
        <v>5000</v>
      </c>
      <c r="E32" s="42">
        <v>2000</v>
      </c>
      <c r="F32" s="42">
        <v>2000</v>
      </c>
      <c r="G32" s="52">
        <v>2000</v>
      </c>
    </row>
    <row r="33" spans="1:7" x14ac:dyDescent="0.25">
      <c r="A33" s="72" t="s">
        <v>34</v>
      </c>
      <c r="B33" s="72"/>
      <c r="C33" s="42"/>
      <c r="D33" s="42"/>
      <c r="E33" s="42"/>
      <c r="F33" s="42"/>
      <c r="G33" s="52"/>
    </row>
    <row r="34" spans="1:7" x14ac:dyDescent="0.25">
      <c r="A34" s="65"/>
      <c r="B34" s="64"/>
      <c r="C34" s="42"/>
      <c r="D34" s="42"/>
      <c r="E34" s="42"/>
      <c r="F34" s="42"/>
      <c r="G34" s="42"/>
    </row>
    <row r="35" spans="1:7" x14ac:dyDescent="0.25">
      <c r="A35" s="79"/>
      <c r="B35" s="66"/>
      <c r="C35" s="42"/>
      <c r="D35" s="42"/>
      <c r="E35" s="42"/>
      <c r="F35" s="42"/>
      <c r="G35" s="42"/>
    </row>
    <row r="36" spans="1:7" s="63" customFormat="1" x14ac:dyDescent="0.25">
      <c r="A36" s="67"/>
      <c r="B36" s="64"/>
      <c r="C36" s="62"/>
      <c r="D36" s="62"/>
      <c r="E36" s="62"/>
      <c r="F36" s="62"/>
      <c r="G36" s="62"/>
    </row>
    <row r="37" spans="1:7" x14ac:dyDescent="0.25">
      <c r="A37" s="77"/>
      <c r="B37" s="64"/>
      <c r="C37" s="42"/>
      <c r="D37" s="42"/>
      <c r="E37" s="42"/>
      <c r="F37" s="42"/>
      <c r="G37" s="42"/>
    </row>
    <row r="38" spans="1:7" x14ac:dyDescent="0.25">
      <c r="A38" s="78"/>
      <c r="B38" s="66"/>
      <c r="C38" s="42"/>
      <c r="D38" s="42"/>
      <c r="E38" s="42"/>
      <c r="F38" s="42"/>
      <c r="G38" s="52"/>
    </row>
    <row r="39" spans="1:7" x14ac:dyDescent="0.25">
      <c r="A39" s="69"/>
      <c r="B39" s="70"/>
      <c r="C39" s="42"/>
      <c r="D39" s="42"/>
      <c r="E39" s="42"/>
      <c r="F39" s="42"/>
      <c r="G39" s="52"/>
    </row>
    <row r="40" spans="1:7" x14ac:dyDescent="0.25">
      <c r="A40" s="71"/>
      <c r="B40" s="70"/>
      <c r="C40" s="42"/>
      <c r="D40" s="42"/>
      <c r="E40" s="42"/>
      <c r="F40" s="42"/>
      <c r="G40" s="52"/>
    </row>
    <row r="41" spans="1:7" x14ac:dyDescent="0.25">
      <c r="A41" s="78"/>
      <c r="B41" s="66"/>
      <c r="C41" s="42"/>
      <c r="D41" s="42"/>
      <c r="E41" s="42"/>
      <c r="F41" s="42"/>
      <c r="G41" s="52"/>
    </row>
    <row r="42" spans="1:7" x14ac:dyDescent="0.25">
      <c r="A42" s="69"/>
      <c r="B42" s="70"/>
      <c r="C42" s="42"/>
      <c r="D42" s="42"/>
      <c r="E42" s="42"/>
      <c r="F42" s="42"/>
      <c r="G42" s="52"/>
    </row>
    <row r="43" spans="1:7" x14ac:dyDescent="0.25">
      <c r="A43" s="71"/>
      <c r="B43" s="70"/>
      <c r="C43" s="42"/>
      <c r="D43" s="42"/>
      <c r="E43" s="42"/>
      <c r="F43" s="42"/>
      <c r="G43" s="52"/>
    </row>
    <row r="44" spans="1:7" x14ac:dyDescent="0.25">
      <c r="A44" s="70" t="s">
        <v>50</v>
      </c>
      <c r="B44" s="70"/>
      <c r="C44" s="42"/>
      <c r="D44" s="42"/>
      <c r="E44" s="42"/>
      <c r="F44" s="42"/>
      <c r="G44" s="52"/>
    </row>
    <row r="45" spans="1:7" x14ac:dyDescent="0.25">
      <c r="A45" s="32" t="s">
        <v>58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